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45621"/>
</workbook>
</file>

<file path=xl/calcChain.xml><?xml version="1.0" encoding="utf-8"?>
<calcChain xmlns="http://schemas.openxmlformats.org/spreadsheetml/2006/main">
  <c r="I5" i="4" l="1"/>
  <c r="L5" i="3"/>
  <c r="M5" i="1"/>
  <c r="E11" i="4" l="1"/>
  <c r="C16" i="5"/>
  <c r="D13" i="5"/>
  <c r="C13" i="5"/>
  <c r="D12" i="5"/>
  <c r="C12" i="5"/>
  <c r="G92" i="4"/>
  <c r="H92" i="4" s="1"/>
  <c r="E92" i="4"/>
  <c r="I91" i="4"/>
  <c r="H91" i="4"/>
  <c r="I90" i="4"/>
  <c r="H90" i="4"/>
  <c r="G90" i="4"/>
  <c r="F90" i="4"/>
  <c r="F92" i="4" s="1"/>
  <c r="E90" i="4"/>
  <c r="G11" i="4"/>
  <c r="F11" i="4"/>
  <c r="A9" i="4"/>
  <c r="I4" i="4"/>
  <c r="L70" i="3"/>
  <c r="K70" i="3"/>
  <c r="L69" i="3"/>
  <c r="K69" i="3"/>
  <c r="J69" i="3"/>
  <c r="J71" i="3" s="1"/>
  <c r="I69" i="3"/>
  <c r="I71" i="3" s="1"/>
  <c r="H69" i="3"/>
  <c r="H71" i="3" s="1"/>
  <c r="J11" i="3"/>
  <c r="I11" i="3"/>
  <c r="H11" i="3"/>
  <c r="A9" i="3"/>
  <c r="L4" i="3"/>
  <c r="K42" i="2"/>
  <c r="J42" i="2"/>
  <c r="K41" i="2"/>
  <c r="J41" i="2"/>
  <c r="I41" i="2"/>
  <c r="I43" i="2" s="1"/>
  <c r="H41" i="2"/>
  <c r="H43" i="2" s="1"/>
  <c r="G41" i="2"/>
  <c r="G43" i="2" s="1"/>
  <c r="I11" i="2"/>
  <c r="H11" i="2"/>
  <c r="G11" i="2"/>
  <c r="C9" i="2"/>
  <c r="K4" i="2"/>
  <c r="H47" i="1"/>
  <c r="G47" i="1"/>
  <c r="M47" i="1" s="1"/>
  <c r="F47" i="1"/>
  <c r="L47" i="1" s="1"/>
  <c r="K45" i="1"/>
  <c r="J45" i="1"/>
  <c r="H45" i="1"/>
  <c r="H46" i="1" s="1"/>
  <c r="G45" i="1"/>
  <c r="G46" i="1" s="1"/>
  <c r="M46" i="1" s="1"/>
  <c r="F45" i="1"/>
  <c r="F46" i="1" s="1"/>
  <c r="L46" i="1" s="1"/>
  <c r="H11" i="1"/>
  <c r="G11" i="1"/>
  <c r="F11" i="1"/>
  <c r="A9" i="1"/>
  <c r="M4" i="1"/>
  <c r="I92" i="4" l="1"/>
  <c r="L71" i="3"/>
  <c r="K71" i="3"/>
  <c r="K43" i="2"/>
  <c r="J43" i="2"/>
  <c r="L45" i="1"/>
  <c r="M45" i="1"/>
</calcChain>
</file>

<file path=xl/sharedStrings.xml><?xml version="1.0" encoding="utf-8"?>
<sst xmlns="http://schemas.openxmlformats.org/spreadsheetml/2006/main" count="1142" uniqueCount="293">
  <si>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</si>
  <si>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</si>
  <si>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</si>
  <si>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</si>
  <si>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</si>
  <si>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</si>
  <si>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</si>
  <si>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</si>
  <si>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</si>
  <si>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</si>
  <si>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</si>
  <si>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</si>
  <si>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</si>
  <si>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Вариант=Кезский 2014;
Табл=Наименования доходов;
Наименования;</t>
  </si>
  <si>
    <t>Вариант=Кезский 2014;
Табл=Доходы-факт помесячно нарастающим итогом 2013 (МО);
МО=1300509;
УБ=1122;
Дата=20140101;
Узлы=05;</t>
  </si>
  <si>
    <t>Вариант=Кезский 2014;
Табл=Доходы-план помесячно нарастающим итогом 2014 (МО);
МО=1300509;
УБ=1122;
Дата=20150101;
Узлы=05;</t>
  </si>
  <si>
    <t>Вариант=Кезский 2014;
Табл=Доходы-факт помесячно нарастающим итогом 2014 (МО);
МО=1300509;
УБ=1122;
Дата=20150101;
Узлы=05;</t>
  </si>
  <si>
    <t>Вариант=Кезский 2014;
Табл=Кассовое исполнение бюджета МО 2013;
МО=1300509;
УБ=1122;
Дата=20140101;
ВР=000;
ЦС=0000000;
Ведомства=000;
ФКР=0000;
Узлы=05;</t>
  </si>
  <si>
    <t>Вариант=Кезский 2014;
Табл=Уточненные росписи бюджета МО 2014;
МО=1300509;
УБ=1122;
Дата=20150101;
ВР=000;
ЦС=0000000;
Ведомства=000;
ФКР=0000;
Узлы=05;</t>
  </si>
  <si>
    <t>Вариант=Кезский 2014;
Табл=Кассовое исполнение бюджета МО 2014;
МО=1300509;
УБ=1122;
Дата=20150101;
ВР=000;
ЦС=0000000;
Ведомства=000;
ФКР=0000;
Узлы=05;</t>
  </si>
  <si>
    <t>Формула
% исполнения к прошлому году</t>
  </si>
  <si>
    <t>Формула
% исполнения к уточненному плану</t>
  </si>
  <si>
    <t>Код ЭД_БКД</t>
  </si>
  <si>
    <t>Код Программы</t>
  </si>
  <si>
    <t>Код ЭК</t>
  </si>
  <si>
    <t xml:space="preserve">Вариант: Кезский 2014;
Таблица: Наименования доходов;
Наименования
</t>
  </si>
  <si>
    <t>01.01.2014</t>
  </si>
  <si>
    <t>Поломское*01.01.2015</t>
  </si>
  <si>
    <t>Узел Кезского района</t>
  </si>
  <si>
    <t>Вариант: Кезский 2014;
Таблица: Кассовое исполнение бюджета МО 2013;
Данные
МО=1300509
УБ=1122
Дата=20140101
ВР=000
ЦС=0000000
Ведомства=000
ФКР=0000
Узлы=05</t>
  </si>
  <si>
    <t>Вариант: Кезский 2014;
Таблица: Уточненные росписи бюджета МО 2014;
Данные
МО=1300509
УБ=1122
ВР=000
ЦС=0000000
Ведомства=000
ФКР=0000
Узлы=05</t>
  </si>
  <si>
    <t>Вариант: Кезский 2014;
Таблица: Кассовое исполнение бюджета МО 2014;
Данные
МО=1300509
УБ=1122
ВР=000
ЦС=0000000
Ведомства=000
ФКР=0000
Узлы=05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</si>
  <si>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</si>
  <si>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</si>
  <si>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</si>
  <si>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</si>
  <si>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</si>
  <si>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</si>
  <si>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</si>
  <si>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</si>
  <si>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</si>
  <si>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</si>
  <si>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</si>
  <si>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</si>
  <si>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</si>
  <si>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</si>
  <si>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</si>
  <si>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</si>
  <si>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</si>
  <si>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</si>
  <si>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</si>
  <si>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</si>
  <si>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</si>
  <si>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</si>
  <si>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</si>
  <si>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</si>
  <si>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</si>
  <si>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</si>
  <si>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</si>
  <si>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10503000</t>
  </si>
  <si>
    <t>Единый сельскохозяйственный налог</t>
  </si>
  <si>
    <t>10503010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</si>
  <si>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</si>
  <si>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</si>
  <si>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</si>
  <si>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</si>
  <si>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</si>
  <si>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10606013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</si>
  <si>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</si>
  <si>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10606023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</si>
  <si>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</si>
  <si>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</si>
  <si>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</si>
  <si>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</si>
  <si>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</si>
  <si>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</si>
  <si>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</si>
  <si>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</si>
  <si>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</si>
  <si>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</si>
  <si>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11109045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</si>
  <si>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</si>
  <si>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</si>
  <si>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</si>
  <si>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</si>
  <si>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</si>
  <si>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</si>
  <si>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</si>
  <si>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</si>
  <si>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</si>
  <si>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</si>
  <si>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</si>
  <si>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</si>
  <si>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поселений на выравнивание бюджетной обеспеченности</t>
  </si>
  <si>
    <t>20201003</t>
  </si>
  <si>
    <t>Дотации бюджетам поселений на поддержку мер по обеспечению сбалансированности бюджетов</t>
  </si>
  <si>
    <t>20202077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</si>
  <si>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</si>
  <si>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</si>
  <si>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поселений</t>
  </si>
  <si>
    <t>20203015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</si>
  <si>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</si>
  <si>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</si>
  <si>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ДЕФИЦИТ</t>
  </si>
  <si>
    <t>БАЛАНС</t>
  </si>
  <si>
    <t>Приложение № 2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</si>
  <si>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</si>
  <si>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</si>
  <si>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</si>
  <si>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</si>
  <si>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</si>
  <si>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</si>
  <si>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</si>
  <si>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</si>
  <si>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</si>
  <si>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</si>
  <si>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</si>
  <si>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 xml:space="preserve">Формула
</t>
  </si>
  <si>
    <t>Название
Формируется автоматически</t>
  </si>
  <si>
    <t>ЦС
Код</t>
  </si>
  <si>
    <t>Вариант=Кезский 2014;
Табл=Кассовое исполнение бюджета МО 2013;
МО=1300509;
КОСГУ=000;
УБ=1122;
Дата=20140101;
ВР=000;
Ведомства=000;
Узлы=05;</t>
  </si>
  <si>
    <t>Вариант=Кезский 2014;
Табл=Уточненные росписи бюджета МО 2014;
МО=1300509;
КОСГУ=000;
УБ=1122;
Дата=20150101;
ВР=000;
Ведомства=000;
Узлы=05;</t>
  </si>
  <si>
    <t>Вариант=Кезский 2014;
Табл=Кассовое исполнение бюджета МО 2014;
МО=1300509;
КОСГУ=000;
УБ=1122;
Дата=20150101;
ВР=000;
Ведомства=000;
Узлы=05;</t>
  </si>
  <si>
    <t>Код ФКР</t>
  </si>
  <si>
    <t/>
  </si>
  <si>
    <t>Код ЦС</t>
  </si>
  <si>
    <t>Все</t>
  </si>
  <si>
    <t>0100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</si>
  <si>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</si>
  <si>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</si>
  <si>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</si>
  <si>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</si>
  <si>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в том числе</t>
  </si>
  <si>
    <t>Глава муниципального образования</t>
  </si>
  <si>
    <t>0020300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</si>
  <si>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</si>
  <si>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</si>
  <si>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</si>
  <si>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Полномочия центрального аппарата органов муниципального управления</t>
  </si>
  <si>
    <t>0020480</t>
  </si>
  <si>
    <t>Уплата налога на имущество</t>
  </si>
  <si>
    <t>2650062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</si>
  <si>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</si>
  <si>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</si>
  <si>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</si>
  <si>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</si>
  <si>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</si>
  <si>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</si>
  <si>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9905118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</si>
  <si>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</si>
  <si>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</si>
  <si>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</si>
  <si>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</si>
  <si>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Обеспечение первичных мер пожарной безопасности</t>
  </si>
  <si>
    <t>2470080</t>
  </si>
  <si>
    <t>Субсидии на обеспечение первичных мер пожарной безопасности в границах населенных пунктов</t>
  </si>
  <si>
    <t>9900430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</si>
  <si>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</si>
  <si>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</si>
  <si>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</si>
  <si>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</si>
  <si>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</si>
  <si>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Содержание автомобильных дорог общего пользования</t>
  </si>
  <si>
    <t>3150203</t>
  </si>
  <si>
    <t>0412</t>
  </si>
  <si>
    <t>12</t>
  </si>
  <si>
    <t>Другие вопросы в области национальной экономики</t>
  </si>
  <si>
    <t>Строительство объектов общегражданского назначения</t>
  </si>
  <si>
    <t>1020200</t>
  </si>
  <si>
    <t>0500</t>
  </si>
  <si>
    <t>05</t>
  </si>
  <si>
    <t>Жилищно-коммунальное хозяйство</t>
  </si>
  <si>
    <t>0503</t>
  </si>
  <si>
    <t>Благоустройство</t>
  </si>
  <si>
    <t>Организация благоустройства территорий сельских поселений</t>
  </si>
  <si>
    <t>2230429</t>
  </si>
  <si>
    <t>Уличное освещение</t>
  </si>
  <si>
    <t>6000100</t>
  </si>
  <si>
    <t>Прочие мероприятия по благоустройству городских округов и поселений</t>
  </si>
  <si>
    <t>6000500</t>
  </si>
  <si>
    <t>0800</t>
  </si>
  <si>
    <t>08</t>
  </si>
  <si>
    <t>Культура и кинематография</t>
  </si>
  <si>
    <t>0801</t>
  </si>
  <si>
    <t>Культура</t>
  </si>
  <si>
    <t>Обеспечение деятельности за счет средств муниципального бюджета</t>
  </si>
  <si>
    <t>4409980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</si>
  <si>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</si>
  <si>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</si>
  <si>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</si>
  <si>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</si>
  <si>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</si>
  <si>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</si>
  <si>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</si>
  <si>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</si>
  <si>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</si>
  <si>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</si>
  <si>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Вариант=Кезский 2014;
Табл=Кассовое исполнение бюджета МО 2013;
МО=1300509;
КОСГУ=000;
УБ=1122;
Дата=20140101;
Узлы=05;</t>
  </si>
  <si>
    <t>Вариант=Кезский 2014;
Табл=Уточненные росписи бюджета МО 2014;
МО=1300509;
КОСГУ=000;
УБ=1122;
Дата=20150101;
Узлы=05;</t>
  </si>
  <si>
    <t>Вариант=Кезский 2014;
Табл=Кассовое исполнение бюджета МО 2014;
МО=1300509;
КОСГУ=000;
УБ=1122;
Дата=20150101;
Узлы=05;</t>
  </si>
  <si>
    <t>Код Ведомства</t>
  </si>
  <si>
    <t>Код ВР</t>
  </si>
  <si>
    <t>Все администраторы</t>
  </si>
  <si>
    <t>Администрация муниципального образования «Поломское»</t>
  </si>
  <si>
    <t>449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</si>
  <si>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</si>
  <si>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</si>
  <si>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</si>
  <si>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</si>
  <si>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Центральный аппарат</t>
  </si>
  <si>
    <t>0020400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</si>
  <si>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</si>
  <si>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</si>
  <si>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</si>
  <si>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</si>
  <si>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</si>
  <si>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</si>
  <si>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налога на имущество организаций и земельного налога</t>
  </si>
  <si>
    <t>851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</si>
  <si>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</si>
  <si>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</si>
  <si>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Дорожное хозяйство</t>
  </si>
  <si>
    <t>3150000</t>
  </si>
  <si>
    <t>Поддержка дорожного хозяйства</t>
  </si>
  <si>
    <t>3150200</t>
  </si>
  <si>
    <t>Бюджетные инвестиции в объекты капитального строительства, не включенные в целевые программы</t>
  </si>
  <si>
    <t>1020000</t>
  </si>
  <si>
    <t>6000000</t>
  </si>
  <si>
    <t>Дворцы и дома культуры, другие учреждения культуры и средств массовой информации</t>
  </si>
  <si>
    <t>4400000</t>
  </si>
  <si>
    <t>Обеспечение деятельности подведомственных учреждений</t>
  </si>
  <si>
    <t>4409900</t>
  </si>
  <si>
    <t>Иные межбюджетные трансферты</t>
  </si>
  <si>
    <t>540</t>
  </si>
  <si>
    <t>Расходы за счет доходов от предпринимательской и иной приносящей доход деятельности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</si>
  <si>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</si>
  <si>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</si>
  <si>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</si>
  <si>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% исполне-ния к уточнённо-му плану</t>
  </si>
  <si>
    <t>Вариант=Кезский 2014;
Табл=Кассовое исполнение бюджета МО 2013;
МО=1300509;
КОСГУ=000;
УБ=1122;
Дата=20140101;
Ведомства=000;
Узлы=05;</t>
  </si>
  <si>
    <t>Вариант=Кезский 2014;
Табл=Уточненные росписи бюджета МО 2014;
МО=1300509;
КОСГУ=000;
УБ=1122;
Дата=20150101;
Ведомства=000;
Узлы=05;</t>
  </si>
  <si>
    <t>Вариант=Кезский 2014;
Табл=Кассовое исполнение бюджета МО 2014;
МО=1300509;
КОСГУ=000;
УБ=1122;
Дата=20150101;
Ведомства=000;
Узлы=05;</t>
  </si>
  <si>
    <t>Поддержка мер по обеспечению сбалансированности бюджетов</t>
  </si>
  <si>
    <t>2650422</t>
  </si>
  <si>
    <t>Иные выплаты персоналу государственных (муниципальных) органов, за исключением фонда оплаты труда</t>
  </si>
  <si>
    <t>122</t>
  </si>
  <si>
    <t>Межбюджетные трансферты</t>
  </si>
  <si>
    <t>5210000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</si>
  <si>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</si>
  <si>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</si>
  <si>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5210116</t>
  </si>
  <si>
    <t>Субсидии на благоустройство городских и сельских поселений</t>
  </si>
  <si>
    <t>5210102</t>
  </si>
  <si>
    <t>МО "Поломское"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</si>
  <si>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</si>
  <si>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</si>
  <si>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</si>
  <si>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</si>
  <si>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</si>
  <si>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</si>
  <si>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</si>
  <si>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</si>
  <si>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</si>
  <si>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</si>
  <si>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</si>
  <si>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</si>
  <si>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01 05 02 0110  0000 500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</si>
  <si>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</si>
  <si>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</si>
  <si>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</si>
  <si>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муниципального образования "Поломское"</t>
  </si>
  <si>
    <t>(тыс.руб.)</t>
  </si>
  <si>
    <t>№ п/п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</si>
  <si>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</si>
  <si>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</si>
  <si>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</si>
  <si>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</si>
  <si>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</si>
  <si>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Отчет об исполнении дорожного фонда муниципального образования "Поломское" за 2014 год</t>
  </si>
  <si>
    <t>к  решению Совета депутатов</t>
  </si>
  <si>
    <t>план</t>
  </si>
  <si>
    <t>исполнение</t>
  </si>
  <si>
    <t xml:space="preserve">               Отчет                                                                                                                        об исполнении бюджета по источникам финансирования дефицита бюджета муниципального образования "Поломское" за 2014 год</t>
  </si>
  <si>
    <t>06 марта 2015</t>
  </si>
  <si>
    <t>от 06.03.</t>
  </si>
  <si>
    <t>№ 124</t>
  </si>
  <si>
    <t>Приложение № 3</t>
  </si>
  <si>
    <t>06 .03.</t>
  </si>
  <si>
    <t>Приложение №4</t>
  </si>
  <si>
    <t>Приложение№5</t>
  </si>
  <si>
    <t>от ___06.03_____2015 года №124____</t>
  </si>
  <si>
    <t>Приложение № 6</t>
  </si>
  <si>
    <t>от ______________  года №_124_____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</si>
</sst>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8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9" fillId="0" borderId="1" xfId="0" quotePrefix="1" applyNumberFormat="1" applyFont="1" applyFill="1" applyBorder="1" applyAlignment="1">
      <alignment wrapText="1"/>
    </xf>
    <xf numFmtId="49" fontId="2" fillId="0" borderId="3" xfId="0" quotePrefix="1" applyNumberFormat="1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49" fontId="9" fillId="0" borderId="0" xfId="0" applyNumberFormat="1" applyFon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quotePrefix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0" fontId="4" fillId="2" borderId="4" xfId="0" quotePrefix="1" applyFont="1" applyFill="1" applyBorder="1" applyAlignment="1" applyProtection="1">
      <alignment wrapText="1"/>
      <protection locked="0"/>
    </xf>
    <xf numFmtId="0" fontId="4" fillId="0" borderId="4" xfId="0" quotePrefix="1" applyFont="1" applyFill="1" applyBorder="1" applyAlignment="1">
      <alignment wrapText="1"/>
    </xf>
    <xf numFmtId="0" fontId="4" fillId="0" borderId="0" xfId="0" applyFont="1" applyFill="1"/>
    <xf numFmtId="0" fontId="8" fillId="2" borderId="4" xfId="0" quotePrefix="1" applyFont="1" applyFill="1" applyBorder="1" applyAlignment="1" applyProtection="1">
      <alignment wrapText="1"/>
      <protection locked="0"/>
    </xf>
    <xf numFmtId="0" fontId="6" fillId="0" borderId="4" xfId="0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Border="1" applyAlignment="1">
      <alignment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8" fillId="0" borderId="0" xfId="0" applyNumberFormat="1" applyFont="1" applyFill="1" applyAlignment="1">
      <alignment horizontal="right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1" fillId="0" borderId="0" xfId="0" quotePrefix="1" applyNumberFormat="1" applyFont="1" applyFill="1" applyAlignment="1">
      <alignment horizontal="center" wrapText="1"/>
    </xf>
    <xf numFmtId="0" fontId="11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wrapText="1"/>
    </xf>
    <xf numFmtId="0" fontId="6" fillId="0" borderId="4" xfId="0" applyFont="1" applyFill="1" applyBorder="1" applyAlignment="1"/>
    <xf numFmtId="49" fontId="10" fillId="0" borderId="4" xfId="0" applyNumberFormat="1" applyFont="1" applyFill="1" applyBorder="1" applyAlignment="1">
      <alignment wrapText="1"/>
    </xf>
    <xf numFmtId="49" fontId="8" fillId="0" borderId="4" xfId="0" applyNumberFormat="1" applyFont="1" applyBorder="1"/>
    <xf numFmtId="0" fontId="8" fillId="0" borderId="4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8" fillId="0" borderId="0" xfId="1" applyFont="1" applyFill="1" applyAlignment="1"/>
    <xf numFmtId="0" fontId="0" fillId="0" borderId="0" xfId="0" applyNumberFormat="1" applyAlignment="1">
      <alignment horizontal="right"/>
    </xf>
    <xf numFmtId="49" fontId="8" fillId="0" borderId="0" xfId="0" applyNumberFormat="1" applyFont="1" applyFill="1"/>
    <xf numFmtId="49" fontId="8" fillId="0" borderId="0" xfId="0" applyNumberFormat="1" applyFont="1"/>
    <xf numFmtId="0" fontId="8" fillId="0" borderId="0" xfId="0" applyFont="1" applyFill="1"/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49" fontId="11" fillId="0" borderId="0" xfId="0" quotePrefix="1" applyNumberFormat="1" applyFont="1" applyAlignment="1">
      <alignment wrapText="1"/>
    </xf>
    <xf numFmtId="0" fontId="11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49" fontId="17" fillId="0" borderId="4" xfId="0" applyNumberFormat="1" applyFont="1" applyFill="1" applyBorder="1" applyAlignment="1">
      <alignment wrapText="1"/>
    </xf>
    <xf numFmtId="49" fontId="4" fillId="0" borderId="4" xfId="0" applyNumberFormat="1" applyFont="1" applyBorder="1"/>
    <xf numFmtId="0" fontId="4" fillId="2" borderId="4" xfId="0" applyFont="1" applyFill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8" fillId="2" borderId="4" xfId="0" applyFont="1" applyFill="1" applyBorder="1" applyProtection="1">
      <protection locked="0"/>
    </xf>
    <xf numFmtId="49" fontId="7" fillId="0" borderId="4" xfId="0" applyNumberFormat="1" applyFont="1" applyBorder="1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8" fillId="0" borderId="5" xfId="0" applyFont="1" applyBorder="1"/>
    <xf numFmtId="0" fontId="18" fillId="0" borderId="5" xfId="0" applyFont="1" applyBorder="1" applyAlignment="1">
      <alignment vertical="center" wrapText="1"/>
    </xf>
    <xf numFmtId="0" fontId="18" fillId="0" borderId="0" xfId="0" applyFont="1"/>
    <xf numFmtId="0" fontId="19" fillId="0" borderId="5" xfId="0" applyFont="1" applyBorder="1"/>
    <xf numFmtId="0" fontId="19" fillId="0" borderId="5" xfId="0" applyFont="1" applyBorder="1" applyAlignment="1">
      <alignment vertical="center" wrapText="1"/>
    </xf>
    <xf numFmtId="0" fontId="19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2" fontId="19" fillId="0" borderId="5" xfId="0" applyNumberFormat="1" applyFont="1" applyBorder="1"/>
    <xf numFmtId="2" fontId="0" fillId="0" borderId="5" xfId="0" applyNumberFormat="1" applyBorder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0" fillId="0" borderId="5" xfId="0" applyFont="1" applyBorder="1"/>
    <xf numFmtId="0" fontId="20" fillId="0" borderId="5" xfId="0" applyFont="1" applyBorder="1" applyAlignment="1">
      <alignment wrapText="1"/>
    </xf>
    <xf numFmtId="0" fontId="21" fillId="0" borderId="5" xfId="0" applyFont="1" applyBorder="1"/>
    <xf numFmtId="49" fontId="5" fillId="0" borderId="5" xfId="0" quotePrefix="1" applyNumberFormat="1" applyFont="1" applyBorder="1" applyAlignment="1">
      <alignment wrapText="1"/>
    </xf>
    <xf numFmtId="0" fontId="5" fillId="0" borderId="5" xfId="0" quotePrefix="1" applyFont="1" applyBorder="1" applyAlignment="1">
      <alignment wrapText="1"/>
    </xf>
    <xf numFmtId="0" fontId="5" fillId="0" borderId="5" xfId="0" quotePrefix="1" applyFont="1" applyFill="1" applyBorder="1" applyAlignment="1">
      <alignment wrapText="1"/>
    </xf>
    <xf numFmtId="49" fontId="4" fillId="0" borderId="5" xfId="0" quotePrefix="1" applyNumberFormat="1" applyFont="1" applyBorder="1" applyAlignment="1">
      <alignment wrapText="1"/>
    </xf>
    <xf numFmtId="0" fontId="4" fillId="0" borderId="5" xfId="0" quotePrefix="1" applyFont="1" applyBorder="1" applyAlignment="1">
      <alignment wrapText="1"/>
    </xf>
    <xf numFmtId="0" fontId="4" fillId="0" borderId="5" xfId="0" quotePrefix="1" applyFont="1" applyFill="1" applyBorder="1" applyAlignment="1">
      <alignment wrapText="1"/>
    </xf>
    <xf numFmtId="49" fontId="6" fillId="0" borderId="5" xfId="0" applyNumberFormat="1" applyFont="1" applyBorder="1"/>
    <xf numFmtId="164" fontId="7" fillId="2" borderId="5" xfId="0" applyNumberFormat="1" applyFont="1" applyFill="1" applyBorder="1" applyAlignment="1" applyProtection="1">
      <alignment wrapText="1"/>
      <protection locked="0"/>
    </xf>
    <xf numFmtId="0" fontId="6" fillId="2" borderId="5" xfId="0" applyFont="1" applyFill="1" applyBorder="1" applyAlignment="1" applyProtection="1">
      <alignment shrinkToFit="1"/>
      <protection locked="0"/>
    </xf>
    <xf numFmtId="0" fontId="6" fillId="0" borderId="5" xfId="0" applyFont="1" applyFill="1" applyBorder="1" applyAlignment="1">
      <alignment shrinkToFit="1"/>
    </xf>
    <xf numFmtId="49" fontId="1" fillId="0" borderId="5" xfId="0" applyNumberFormat="1" applyFont="1" applyBorder="1"/>
    <xf numFmtId="164" fontId="2" fillId="2" borderId="5" xfId="0" applyNumberFormat="1" applyFont="1" applyFill="1" applyBorder="1" applyAlignment="1" applyProtection="1">
      <alignment wrapText="1"/>
      <protection locked="0"/>
    </xf>
    <xf numFmtId="0" fontId="1" fillId="2" borderId="5" xfId="0" applyFont="1" applyFill="1" applyBorder="1" applyAlignment="1" applyProtection="1">
      <alignment shrinkToFit="1"/>
      <protection locked="0"/>
    </xf>
    <xf numFmtId="0" fontId="1" fillId="0" borderId="5" xfId="0" applyFont="1" applyFill="1" applyBorder="1" applyAlignment="1">
      <alignment shrinkToFit="1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49" fontId="11" fillId="0" borderId="5" xfId="0" quotePrefix="1" applyNumberFormat="1" applyFont="1" applyFill="1" applyBorder="1" applyAlignment="1">
      <alignment wrapText="1"/>
    </xf>
    <xf numFmtId="49" fontId="12" fillId="0" borderId="5" xfId="0" quotePrefix="1" applyNumberFormat="1" applyFont="1" applyFill="1" applyBorder="1" applyAlignment="1">
      <alignment wrapText="1"/>
    </xf>
    <xf numFmtId="0" fontId="11" fillId="0" borderId="5" xfId="0" quotePrefix="1" applyFont="1" applyFill="1" applyBorder="1" applyAlignment="1">
      <alignment wrapText="1"/>
    </xf>
    <xf numFmtId="49" fontId="6" fillId="0" borderId="5" xfId="0" quotePrefix="1" applyNumberFormat="1" applyFont="1" applyFill="1" applyBorder="1" applyAlignment="1">
      <alignment wrapText="1"/>
    </xf>
    <xf numFmtId="49" fontId="13" fillId="0" borderId="5" xfId="0" quotePrefix="1" applyNumberFormat="1" applyFont="1" applyFill="1" applyBorder="1" applyAlignment="1">
      <alignment wrapText="1"/>
    </xf>
    <xf numFmtId="0" fontId="6" fillId="0" borderId="5" xfId="0" quotePrefix="1" applyFont="1" applyFill="1" applyBorder="1" applyAlignment="1">
      <alignment wrapText="1"/>
    </xf>
    <xf numFmtId="49" fontId="4" fillId="0" borderId="5" xfId="0" quotePrefix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wrapText="1"/>
    </xf>
    <xf numFmtId="0" fontId="4" fillId="2" borderId="5" xfId="0" quotePrefix="1" applyFont="1" applyFill="1" applyBorder="1" applyAlignment="1" applyProtection="1">
      <alignment wrapText="1"/>
      <protection locked="0"/>
    </xf>
    <xf numFmtId="49" fontId="7" fillId="0" borderId="5" xfId="0" quotePrefix="1" applyNumberFormat="1" applyFont="1" applyFill="1" applyBorder="1" applyAlignment="1">
      <alignment wrapText="1"/>
    </xf>
    <xf numFmtId="49" fontId="8" fillId="0" borderId="5" xfId="0" quotePrefix="1" applyNumberFormat="1" applyFont="1" applyFill="1" applyBorder="1" applyAlignment="1">
      <alignment horizontal="center" wrapText="1"/>
    </xf>
    <xf numFmtId="49" fontId="9" fillId="0" borderId="5" xfId="0" quotePrefix="1" applyNumberFormat="1" applyFont="1" applyFill="1" applyBorder="1" applyAlignment="1">
      <alignment wrapText="1"/>
    </xf>
    <xf numFmtId="49" fontId="2" fillId="0" borderId="5" xfId="0" quotePrefix="1" applyNumberFormat="1" applyFont="1" applyFill="1" applyBorder="1" applyAlignment="1">
      <alignment wrapText="1"/>
    </xf>
    <xf numFmtId="49" fontId="1" fillId="0" borderId="5" xfId="0" quotePrefix="1" applyNumberFormat="1" applyFont="1" applyFill="1" applyBorder="1" applyAlignment="1">
      <alignment wrapText="1"/>
    </xf>
    <xf numFmtId="0" fontId="8" fillId="2" borderId="5" xfId="0" quotePrefix="1" applyFont="1" applyFill="1" applyBorder="1" applyAlignment="1" applyProtection="1">
      <alignment wrapText="1"/>
      <protection locked="0"/>
    </xf>
    <xf numFmtId="0" fontId="8" fillId="0" borderId="5" xfId="0" quotePrefix="1" applyFont="1" applyFill="1" applyBorder="1" applyAlignment="1">
      <alignment wrapText="1"/>
    </xf>
    <xf numFmtId="49" fontId="5" fillId="0" borderId="5" xfId="0" quotePrefix="1" applyNumberFormat="1" applyFont="1" applyFill="1" applyBorder="1" applyAlignment="1">
      <alignment horizontal="center" wrapText="1"/>
    </xf>
    <xf numFmtId="49" fontId="14" fillId="0" borderId="5" xfId="0" quotePrefix="1" applyNumberFormat="1" applyFont="1" applyFill="1" applyBorder="1" applyAlignment="1">
      <alignment wrapText="1"/>
    </xf>
    <xf numFmtId="0" fontId="5" fillId="2" borderId="5" xfId="0" quotePrefix="1" applyFont="1" applyFill="1" applyBorder="1" applyAlignment="1" applyProtection="1">
      <alignment wrapText="1"/>
      <protection locked="0"/>
    </xf>
    <xf numFmtId="49" fontId="0" fillId="0" borderId="5" xfId="0" applyNumberFormat="1" applyFill="1" applyBorder="1"/>
    <xf numFmtId="49" fontId="9" fillId="0" borderId="5" xfId="0" applyNumberFormat="1" applyFont="1" applyFill="1" applyBorder="1" applyAlignment="1">
      <alignment wrapText="1"/>
    </xf>
    <xf numFmtId="0" fontId="6" fillId="0" borderId="5" xfId="0" applyFont="1" applyBorder="1" applyAlignment="1"/>
    <xf numFmtId="49" fontId="7" fillId="0" borderId="5" xfId="0" applyNumberFormat="1" applyFont="1" applyBorder="1" applyAlignment="1">
      <alignment wrapText="1"/>
    </xf>
    <xf numFmtId="49" fontId="6" fillId="0" borderId="5" xfId="0" applyNumberFormat="1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center"/>
    </xf>
    <xf numFmtId="14" fontId="0" fillId="0" borderId="0" xfId="0" applyNumberFormat="1" applyAlignment="1">
      <alignment horizontal="right"/>
    </xf>
    <xf numFmtId="16" fontId="0" fillId="0" borderId="0" xfId="0" applyNumberFormat="1" applyAlignment="1">
      <alignment horizontal="right"/>
    </xf>
    <xf numFmtId="16" fontId="20" fillId="0" borderId="0" xfId="0" applyNumberFormat="1" applyFont="1"/>
    <xf numFmtId="14" fontId="20" fillId="0" borderId="0" xfId="0" applyNumberFormat="1" applyFo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view="pageBreakPreview" topLeftCell="A2" zoomScaleNormal="100" zoomScaleSheetLayoutView="100" workbookViewId="0">
      <selection activeCell="H5" sqref="H5:M5"/>
    </sheetView>
  </sheetViews>
  <sheetFormatPr defaultRowHeight="15" x14ac:dyDescent="0.25"/>
  <cols>
    <col min="1" max="1" width="10.140625" style="13" bestFit="1" customWidth="1"/>
    <col min="2" max="2" width="3.28515625" style="13" customWidth="1"/>
    <col min="3" max="3" width="5.5703125" style="13" bestFit="1" customWidth="1"/>
    <col min="4" max="4" width="4.85546875" style="13" bestFit="1" customWidth="1"/>
    <col min="5" max="5" width="47.5703125" customWidth="1"/>
    <col min="6" max="6" width="14" hidden="1" customWidth="1"/>
    <col min="7" max="7" width="14" customWidth="1"/>
    <col min="8" max="8" width="13.140625" style="24" customWidth="1"/>
    <col min="9" max="12" width="14" style="24" hidden="1" customWidth="1"/>
    <col min="13" max="13" width="14" style="24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7" width="0" hidden="1" customWidth="1"/>
    <col min="268" max="269" width="14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3" width="0" hidden="1" customWidth="1"/>
    <col min="524" max="525" width="14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9" width="0" hidden="1" customWidth="1"/>
    <col min="780" max="781" width="14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5" width="0" hidden="1" customWidth="1"/>
    <col min="1036" max="1037" width="14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1" width="0" hidden="1" customWidth="1"/>
    <col min="1292" max="1293" width="14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7" width="0" hidden="1" customWidth="1"/>
    <col min="1548" max="1549" width="14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3" width="0" hidden="1" customWidth="1"/>
    <col min="1804" max="1805" width="14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9" width="0" hidden="1" customWidth="1"/>
    <col min="2060" max="2061" width="14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5" width="0" hidden="1" customWidth="1"/>
    <col min="2316" max="2317" width="14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1" width="0" hidden="1" customWidth="1"/>
    <col min="2572" max="2573" width="14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7" width="0" hidden="1" customWidth="1"/>
    <col min="2828" max="2829" width="14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3" width="0" hidden="1" customWidth="1"/>
    <col min="3084" max="3085" width="14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9" width="0" hidden="1" customWidth="1"/>
    <col min="3340" max="3341" width="14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5" width="0" hidden="1" customWidth="1"/>
    <col min="3596" max="3597" width="14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1" width="0" hidden="1" customWidth="1"/>
    <col min="3852" max="3853" width="14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7" width="0" hidden="1" customWidth="1"/>
    <col min="4108" max="4109" width="14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3" width="0" hidden="1" customWidth="1"/>
    <col min="4364" max="4365" width="14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9" width="0" hidden="1" customWidth="1"/>
    <col min="4620" max="4621" width="14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5" width="0" hidden="1" customWidth="1"/>
    <col min="4876" max="4877" width="14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1" width="0" hidden="1" customWidth="1"/>
    <col min="5132" max="5133" width="14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7" width="0" hidden="1" customWidth="1"/>
    <col min="5388" max="5389" width="14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3" width="0" hidden="1" customWidth="1"/>
    <col min="5644" max="5645" width="14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9" width="0" hidden="1" customWidth="1"/>
    <col min="5900" max="5901" width="14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5" width="0" hidden="1" customWidth="1"/>
    <col min="6156" max="6157" width="14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1" width="0" hidden="1" customWidth="1"/>
    <col min="6412" max="6413" width="14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7" width="0" hidden="1" customWidth="1"/>
    <col min="6668" max="6669" width="14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3" width="0" hidden="1" customWidth="1"/>
    <col min="6924" max="6925" width="14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9" width="0" hidden="1" customWidth="1"/>
    <col min="7180" max="7181" width="14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5" width="0" hidden="1" customWidth="1"/>
    <col min="7436" max="7437" width="14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1" width="0" hidden="1" customWidth="1"/>
    <col min="7692" max="7693" width="14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7" width="0" hidden="1" customWidth="1"/>
    <col min="7948" max="7949" width="14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3" width="0" hidden="1" customWidth="1"/>
    <col min="8204" max="8205" width="14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9" width="0" hidden="1" customWidth="1"/>
    <col min="8460" max="8461" width="14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5" width="0" hidden="1" customWidth="1"/>
    <col min="8716" max="8717" width="14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1" width="0" hidden="1" customWidth="1"/>
    <col min="8972" max="8973" width="14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7" width="0" hidden="1" customWidth="1"/>
    <col min="9228" max="9229" width="14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3" width="0" hidden="1" customWidth="1"/>
    <col min="9484" max="9485" width="14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9" width="0" hidden="1" customWidth="1"/>
    <col min="9740" max="9741" width="14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5" width="0" hidden="1" customWidth="1"/>
    <col min="9996" max="9997" width="14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1" width="0" hidden="1" customWidth="1"/>
    <col min="10252" max="10253" width="14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7" width="0" hidden="1" customWidth="1"/>
    <col min="10508" max="10509" width="14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3" width="0" hidden="1" customWidth="1"/>
    <col min="10764" max="10765" width="14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9" width="0" hidden="1" customWidth="1"/>
    <col min="11020" max="11021" width="14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5" width="0" hidden="1" customWidth="1"/>
    <col min="11276" max="11277" width="14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1" width="0" hidden="1" customWidth="1"/>
    <col min="11532" max="11533" width="14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7" width="0" hidden="1" customWidth="1"/>
    <col min="11788" max="11789" width="14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3" width="0" hidden="1" customWidth="1"/>
    <col min="12044" max="12045" width="14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9" width="0" hidden="1" customWidth="1"/>
    <col min="12300" max="12301" width="14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5" width="0" hidden="1" customWidth="1"/>
    <col min="12556" max="12557" width="14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1" width="0" hidden="1" customWidth="1"/>
    <col min="12812" max="12813" width="14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7" width="0" hidden="1" customWidth="1"/>
    <col min="13068" max="13069" width="14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3" width="0" hidden="1" customWidth="1"/>
    <col min="13324" max="13325" width="14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9" width="0" hidden="1" customWidth="1"/>
    <col min="13580" max="13581" width="14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5" width="0" hidden="1" customWidth="1"/>
    <col min="13836" max="13837" width="14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1" width="0" hidden="1" customWidth="1"/>
    <col min="14092" max="14093" width="14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7" width="0" hidden="1" customWidth="1"/>
    <col min="14348" max="14349" width="14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3" width="0" hidden="1" customWidth="1"/>
    <col min="14604" max="14605" width="14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9" width="0" hidden="1" customWidth="1"/>
    <col min="14860" max="14861" width="14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5" width="0" hidden="1" customWidth="1"/>
    <col min="15116" max="15117" width="14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1" width="0" hidden="1" customWidth="1"/>
    <col min="15372" max="15373" width="14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7" width="0" hidden="1" customWidth="1"/>
    <col min="15628" max="15629" width="14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3" width="0" hidden="1" customWidth="1"/>
    <col min="15884" max="15885" width="14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9" width="0" hidden="1" customWidth="1"/>
    <col min="16140" max="16141" width="14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6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/>
      <c r="M2" s="10" t="s">
        <v>0</v>
      </c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/>
      <c r="M3" s="10" t="s">
        <v>1</v>
      </c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/>
      <c r="M4" s="10" t="str">
        <f>CONCATENATE("МО ","""",LEFT(G13,FIND("*",G13,1)-1),""" ")</f>
        <v xml:space="preserve">МО "Поломское" </v>
      </c>
    </row>
    <row r="5" spans="1:13" x14ac:dyDescent="0.25">
      <c r="A5" s="7"/>
      <c r="B5" s="7"/>
      <c r="C5" s="7"/>
      <c r="D5" s="7"/>
      <c r="E5" s="8"/>
      <c r="F5" s="9"/>
      <c r="G5" s="9"/>
      <c r="H5" s="10" t="s">
        <v>283</v>
      </c>
      <c r="I5" s="10"/>
      <c r="J5" s="10"/>
      <c r="K5" s="10"/>
      <c r="L5" s="10"/>
      <c r="M5" s="10" t="str">
        <f>"от__ ________ "&amp;VALUE(RIGHT(G13,4))&amp;" года  №_124____"</f>
        <v>от__ ________ 2015 года  №_124____</v>
      </c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10"/>
    </row>
    <row r="7" spans="1:13" ht="16.5" customHeight="1" x14ac:dyDescent="0.25">
      <c r="A7" s="167" t="s">
        <v>2</v>
      </c>
      <c r="B7" s="167"/>
      <c r="C7" s="167"/>
      <c r="D7" s="167"/>
      <c r="E7" s="167"/>
      <c r="F7" s="167"/>
      <c r="G7" s="167"/>
      <c r="H7" s="167"/>
      <c r="I7" s="11"/>
      <c r="J7" s="11"/>
      <c r="K7" s="11"/>
      <c r="L7" s="12"/>
      <c r="M7" s="11"/>
    </row>
    <row r="8" spans="1:13" ht="16.5" customHeight="1" x14ac:dyDescent="0.25">
      <c r="A8" s="167" t="s">
        <v>3</v>
      </c>
      <c r="B8" s="167"/>
      <c r="C8" s="167"/>
      <c r="D8" s="167"/>
      <c r="E8" s="167"/>
      <c r="F8" s="167"/>
      <c r="G8" s="167"/>
      <c r="H8" s="167"/>
      <c r="I8" s="11"/>
      <c r="J8" s="11"/>
      <c r="K8" s="11"/>
      <c r="L8" s="12"/>
      <c r="M8" s="11"/>
    </row>
    <row r="9" spans="1:13" ht="16.5" customHeight="1" x14ac:dyDescent="0.25">
      <c r="A9" s="167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"Поломское"   за 2014 год</v>
      </c>
      <c r="B9" s="167"/>
      <c r="C9" s="167"/>
      <c r="D9" s="167"/>
      <c r="E9" s="167"/>
      <c r="F9" s="167"/>
      <c r="G9" s="167"/>
      <c r="H9" s="167"/>
      <c r="I9" s="11"/>
      <c r="J9" s="11"/>
      <c r="K9" s="11"/>
      <c r="L9" s="12"/>
      <c r="M9" s="11"/>
    </row>
    <row r="10" spans="1:13" x14ac:dyDescent="0.25">
      <c r="F10" s="14"/>
      <c r="G10" s="14"/>
      <c r="H10" s="15"/>
      <c r="I10" s="15"/>
      <c r="J10" s="15"/>
      <c r="K10" s="15"/>
      <c r="L10" s="15"/>
      <c r="M10" s="15" t="s">
        <v>4</v>
      </c>
    </row>
    <row r="11" spans="1:13" ht="62.25" customHeight="1" x14ac:dyDescent="0.25">
      <c r="A11" s="16" t="s">
        <v>5</v>
      </c>
      <c r="B11" s="16"/>
      <c r="C11" s="16"/>
      <c r="D11" s="16"/>
      <c r="E11" s="17" t="s">
        <v>6</v>
      </c>
      <c r="F11" s="18" t="str">
        <f>CONCATENATE("Исполнение на ",RIGHT(F13,10))</f>
        <v>Исполнение на 01.01.2014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2014 год</v>
      </c>
      <c r="H11" s="19" t="str">
        <f>CONCATENATE("Исполнение на ",RIGHT(G13,10))</f>
        <v>Исполнение на 01.01.2015</v>
      </c>
      <c r="I11" s="19"/>
      <c r="J11" s="19"/>
      <c r="K11" s="19"/>
      <c r="L11" s="20" t="s">
        <v>7</v>
      </c>
      <c r="M11" s="20" t="s">
        <v>8</v>
      </c>
    </row>
    <row r="12" spans="1:13" s="21" customFormat="1" ht="126.75" hidden="1" customHeight="1" x14ac:dyDescent="0.2">
      <c r="A12" s="126" t="s">
        <v>9</v>
      </c>
      <c r="B12" s="126" t="s">
        <v>10</v>
      </c>
      <c r="C12" s="126" t="s">
        <v>11</v>
      </c>
      <c r="D12" s="126" t="s">
        <v>12</v>
      </c>
      <c r="E12" s="127" t="s">
        <v>13</v>
      </c>
      <c r="F12" s="127" t="s">
        <v>14</v>
      </c>
      <c r="G12" s="127" t="s">
        <v>15</v>
      </c>
      <c r="H12" s="128" t="s">
        <v>16</v>
      </c>
      <c r="I12" s="128" t="s">
        <v>17</v>
      </c>
      <c r="J12" s="128" t="s">
        <v>18</v>
      </c>
      <c r="K12" s="128" t="s">
        <v>19</v>
      </c>
      <c r="L12" s="128" t="s">
        <v>20</v>
      </c>
      <c r="M12" s="128" t="s">
        <v>21</v>
      </c>
    </row>
    <row r="13" spans="1:13" s="22" customFormat="1" ht="67.5" hidden="1" customHeight="1" x14ac:dyDescent="0.2">
      <c r="A13" s="129" t="s">
        <v>5</v>
      </c>
      <c r="B13" s="129" t="s">
        <v>22</v>
      </c>
      <c r="C13" s="129" t="s">
        <v>23</v>
      </c>
      <c r="D13" s="129" t="s">
        <v>24</v>
      </c>
      <c r="E13" s="130" t="s">
        <v>25</v>
      </c>
      <c r="F13" s="130" t="s">
        <v>26</v>
      </c>
      <c r="G13" s="130" t="s">
        <v>27</v>
      </c>
      <c r="H13" s="131" t="s">
        <v>28</v>
      </c>
      <c r="I13" s="131" t="s">
        <v>29</v>
      </c>
      <c r="J13" s="131" t="s">
        <v>30</v>
      </c>
      <c r="K13" s="131" t="s">
        <v>31</v>
      </c>
      <c r="L13" s="131" t="s">
        <v>7</v>
      </c>
      <c r="M13" s="131" t="s">
        <v>32</v>
      </c>
    </row>
    <row r="14" spans="1:13" s="23" customFormat="1" ht="17.25" hidden="1" customHeight="1" x14ac:dyDescent="0.2">
      <c r="A14" s="132" t="s">
        <v>33</v>
      </c>
      <c r="B14" s="132" t="s">
        <v>34</v>
      </c>
      <c r="C14" s="132" t="s">
        <v>35</v>
      </c>
      <c r="D14" s="132" t="s">
        <v>36</v>
      </c>
      <c r="E14" s="133"/>
      <c r="F14" s="134">
        <v>2522.19</v>
      </c>
      <c r="G14" s="134">
        <v>3343.41</v>
      </c>
      <c r="H14" s="134">
        <v>3348.76</v>
      </c>
      <c r="I14" s="134">
        <v>2496.4</v>
      </c>
      <c r="J14" s="134">
        <v>3386.17</v>
      </c>
      <c r="K14" s="134">
        <v>3183.43</v>
      </c>
      <c r="L14" s="135">
        <v>132.80000000000001</v>
      </c>
      <c r="M14" s="135">
        <v>100.2</v>
      </c>
    </row>
    <row r="15" spans="1:13" s="23" customFormat="1" ht="14.25" x14ac:dyDescent="0.2">
      <c r="A15" s="132" t="s">
        <v>37</v>
      </c>
      <c r="B15" s="132" t="s">
        <v>34</v>
      </c>
      <c r="C15" s="132" t="s">
        <v>35</v>
      </c>
      <c r="D15" s="132" t="s">
        <v>36</v>
      </c>
      <c r="E15" s="133" t="s">
        <v>38</v>
      </c>
      <c r="F15" s="134">
        <v>324.45999999999998</v>
      </c>
      <c r="G15" s="134">
        <v>1128.5</v>
      </c>
      <c r="H15" s="134">
        <v>1154.29</v>
      </c>
      <c r="I15" s="134">
        <v>2496.4</v>
      </c>
      <c r="J15" s="134">
        <v>3386.17</v>
      </c>
      <c r="K15" s="134">
        <v>3183.43</v>
      </c>
      <c r="L15" s="135">
        <v>355.8</v>
      </c>
      <c r="M15" s="135">
        <v>102.3</v>
      </c>
    </row>
    <row r="16" spans="1:13" s="23" customFormat="1" ht="14.25" x14ac:dyDescent="0.2">
      <c r="A16" s="132" t="s">
        <v>39</v>
      </c>
      <c r="B16" s="132" t="s">
        <v>34</v>
      </c>
      <c r="C16" s="132" t="s">
        <v>35</v>
      </c>
      <c r="D16" s="132" t="s">
        <v>36</v>
      </c>
      <c r="E16" s="133" t="s">
        <v>40</v>
      </c>
      <c r="F16" s="134">
        <v>169.97</v>
      </c>
      <c r="G16" s="134">
        <v>170</v>
      </c>
      <c r="H16" s="134">
        <v>170.27</v>
      </c>
      <c r="I16" s="134">
        <v>2496.4</v>
      </c>
      <c r="J16" s="134">
        <v>3386.17</v>
      </c>
      <c r="K16" s="134">
        <v>3183.43</v>
      </c>
      <c r="L16" s="135">
        <v>100.2</v>
      </c>
      <c r="M16" s="135">
        <v>100.2</v>
      </c>
    </row>
    <row r="17" spans="1:13" ht="60.75" x14ac:dyDescent="0.25">
      <c r="A17" s="136" t="s">
        <v>41</v>
      </c>
      <c r="B17" s="136" t="s">
        <v>42</v>
      </c>
      <c r="C17" s="136" t="s">
        <v>35</v>
      </c>
      <c r="D17" s="136" t="s">
        <v>43</v>
      </c>
      <c r="E17" s="137" t="s">
        <v>44</v>
      </c>
      <c r="F17" s="138">
        <v>169.87</v>
      </c>
      <c r="G17" s="138">
        <v>170</v>
      </c>
      <c r="H17" s="138">
        <v>170.14</v>
      </c>
      <c r="I17" s="138"/>
      <c r="J17" s="138"/>
      <c r="K17" s="138"/>
      <c r="L17" s="139">
        <v>100.2</v>
      </c>
      <c r="M17" s="139">
        <v>100.1</v>
      </c>
    </row>
    <row r="18" spans="1:13" ht="36.75" x14ac:dyDescent="0.25">
      <c r="A18" s="136" t="s">
        <v>45</v>
      </c>
      <c r="B18" s="136" t="s">
        <v>42</v>
      </c>
      <c r="C18" s="136" t="s">
        <v>35</v>
      </c>
      <c r="D18" s="136" t="s">
        <v>43</v>
      </c>
      <c r="E18" s="137" t="s">
        <v>46</v>
      </c>
      <c r="F18" s="138">
        <v>0.1</v>
      </c>
      <c r="G18" s="138"/>
      <c r="H18" s="138">
        <v>0.13</v>
      </c>
      <c r="I18" s="138"/>
      <c r="J18" s="138"/>
      <c r="K18" s="138"/>
      <c r="L18" s="139">
        <v>130</v>
      </c>
      <c r="M18" s="139"/>
    </row>
    <row r="19" spans="1:13" s="23" customFormat="1" ht="36" x14ac:dyDescent="0.2">
      <c r="A19" s="132" t="s">
        <v>47</v>
      </c>
      <c r="B19" s="132" t="s">
        <v>34</v>
      </c>
      <c r="C19" s="132" t="s">
        <v>35</v>
      </c>
      <c r="D19" s="132" t="s">
        <v>36</v>
      </c>
      <c r="E19" s="133" t="s">
        <v>48</v>
      </c>
      <c r="F19" s="134"/>
      <c r="G19" s="134">
        <v>772</v>
      </c>
      <c r="H19" s="134">
        <v>802.38</v>
      </c>
      <c r="I19" s="134">
        <v>2496.4</v>
      </c>
      <c r="J19" s="134">
        <v>3386.17</v>
      </c>
      <c r="K19" s="134">
        <v>3183.43</v>
      </c>
      <c r="L19" s="135"/>
      <c r="M19" s="135">
        <v>103.9</v>
      </c>
    </row>
    <row r="20" spans="1:13" ht="60.75" x14ac:dyDescent="0.25">
      <c r="A20" s="136" t="s">
        <v>49</v>
      </c>
      <c r="B20" s="136" t="s">
        <v>42</v>
      </c>
      <c r="C20" s="136" t="s">
        <v>35</v>
      </c>
      <c r="D20" s="136" t="s">
        <v>43</v>
      </c>
      <c r="E20" s="137" t="s">
        <v>50</v>
      </c>
      <c r="F20" s="138"/>
      <c r="G20" s="138"/>
      <c r="H20" s="138">
        <v>302.83</v>
      </c>
      <c r="I20" s="138"/>
      <c r="J20" s="138"/>
      <c r="K20" s="138"/>
      <c r="L20" s="139"/>
      <c r="M20" s="139"/>
    </row>
    <row r="21" spans="1:13" ht="72.75" x14ac:dyDescent="0.25">
      <c r="A21" s="136" t="s">
        <v>51</v>
      </c>
      <c r="B21" s="136" t="s">
        <v>42</v>
      </c>
      <c r="C21" s="136" t="s">
        <v>35</v>
      </c>
      <c r="D21" s="136" t="s">
        <v>43</v>
      </c>
      <c r="E21" s="137" t="s">
        <v>52</v>
      </c>
      <c r="F21" s="138"/>
      <c r="G21" s="138"/>
      <c r="H21" s="138">
        <v>6.82</v>
      </c>
      <c r="I21" s="138"/>
      <c r="J21" s="138"/>
      <c r="K21" s="138"/>
      <c r="L21" s="139"/>
      <c r="M21" s="139"/>
    </row>
    <row r="22" spans="1:13" ht="60.75" x14ac:dyDescent="0.25">
      <c r="A22" s="136" t="s">
        <v>53</v>
      </c>
      <c r="B22" s="136" t="s">
        <v>42</v>
      </c>
      <c r="C22" s="136" t="s">
        <v>35</v>
      </c>
      <c r="D22" s="136" t="s">
        <v>43</v>
      </c>
      <c r="E22" s="137" t="s">
        <v>54</v>
      </c>
      <c r="F22" s="138"/>
      <c r="G22" s="138">
        <v>772</v>
      </c>
      <c r="H22" s="138">
        <v>518.79</v>
      </c>
      <c r="I22" s="138"/>
      <c r="J22" s="138"/>
      <c r="K22" s="138"/>
      <c r="L22" s="139"/>
      <c r="M22" s="139">
        <v>67.2</v>
      </c>
    </row>
    <row r="23" spans="1:13" ht="60.75" x14ac:dyDescent="0.25">
      <c r="A23" s="136" t="s">
        <v>55</v>
      </c>
      <c r="B23" s="136" t="s">
        <v>42</v>
      </c>
      <c r="C23" s="136" t="s">
        <v>35</v>
      </c>
      <c r="D23" s="136" t="s">
        <v>43</v>
      </c>
      <c r="E23" s="137" t="s">
        <v>56</v>
      </c>
      <c r="F23" s="138"/>
      <c r="G23" s="138"/>
      <c r="H23" s="138">
        <v>-26.06</v>
      </c>
      <c r="I23" s="138"/>
      <c r="J23" s="138"/>
      <c r="K23" s="138"/>
      <c r="L23" s="139"/>
      <c r="M23" s="139"/>
    </row>
    <row r="24" spans="1:13" s="23" customFormat="1" ht="14.25" x14ac:dyDescent="0.2">
      <c r="A24" s="132" t="s">
        <v>57</v>
      </c>
      <c r="B24" s="132" t="s">
        <v>34</v>
      </c>
      <c r="C24" s="132" t="s">
        <v>35</v>
      </c>
      <c r="D24" s="132" t="s">
        <v>36</v>
      </c>
      <c r="E24" s="133" t="s">
        <v>58</v>
      </c>
      <c r="F24" s="134">
        <v>5.45</v>
      </c>
      <c r="G24" s="134">
        <v>1.5</v>
      </c>
      <c r="H24" s="134">
        <v>1.38</v>
      </c>
      <c r="I24" s="134">
        <v>2496.4</v>
      </c>
      <c r="J24" s="134">
        <v>3386.17</v>
      </c>
      <c r="K24" s="134">
        <v>3183.43</v>
      </c>
      <c r="L24" s="135">
        <v>25.3</v>
      </c>
      <c r="M24" s="135">
        <v>92</v>
      </c>
    </row>
    <row r="25" spans="1:13" x14ac:dyDescent="0.25">
      <c r="A25" s="136" t="s">
        <v>59</v>
      </c>
      <c r="B25" s="136" t="s">
        <v>42</v>
      </c>
      <c r="C25" s="136" t="s">
        <v>35</v>
      </c>
      <c r="D25" s="136" t="s">
        <v>43</v>
      </c>
      <c r="E25" s="137" t="s">
        <v>60</v>
      </c>
      <c r="F25" s="138">
        <v>5.45</v>
      </c>
      <c r="G25" s="138">
        <v>1.5</v>
      </c>
      <c r="H25" s="138">
        <v>1.38</v>
      </c>
      <c r="I25" s="138"/>
      <c r="J25" s="138"/>
      <c r="K25" s="138"/>
      <c r="L25" s="139">
        <v>25.3</v>
      </c>
      <c r="M25" s="139">
        <v>92</v>
      </c>
    </row>
    <row r="26" spans="1:13" x14ac:dyDescent="0.25">
      <c r="A26" s="136" t="s">
        <v>61</v>
      </c>
      <c r="B26" s="136" t="s">
        <v>42</v>
      </c>
      <c r="C26" s="136" t="s">
        <v>35</v>
      </c>
      <c r="D26" s="136" t="s">
        <v>43</v>
      </c>
      <c r="E26" s="137" t="s">
        <v>60</v>
      </c>
      <c r="F26" s="138">
        <v>5.45</v>
      </c>
      <c r="G26" s="138"/>
      <c r="H26" s="138">
        <v>1.38</v>
      </c>
      <c r="I26" s="138"/>
      <c r="J26" s="138"/>
      <c r="K26" s="138"/>
      <c r="L26" s="139">
        <v>25.3</v>
      </c>
      <c r="M26" s="139"/>
    </row>
    <row r="27" spans="1:13" s="23" customFormat="1" ht="14.25" x14ac:dyDescent="0.2">
      <c r="A27" s="132" t="s">
        <v>62</v>
      </c>
      <c r="B27" s="132" t="s">
        <v>34</v>
      </c>
      <c r="C27" s="132" t="s">
        <v>35</v>
      </c>
      <c r="D27" s="132" t="s">
        <v>36</v>
      </c>
      <c r="E27" s="133" t="s">
        <v>63</v>
      </c>
      <c r="F27" s="134">
        <v>120.59</v>
      </c>
      <c r="G27" s="134">
        <v>132</v>
      </c>
      <c r="H27" s="134">
        <v>127.39</v>
      </c>
      <c r="I27" s="134">
        <v>2496.4</v>
      </c>
      <c r="J27" s="134">
        <v>3386.17</v>
      </c>
      <c r="K27" s="134">
        <v>3183.43</v>
      </c>
      <c r="L27" s="135">
        <v>105.6</v>
      </c>
      <c r="M27" s="135">
        <v>96.5</v>
      </c>
    </row>
    <row r="28" spans="1:13" ht="36.75" x14ac:dyDescent="0.25">
      <c r="A28" s="136" t="s">
        <v>64</v>
      </c>
      <c r="B28" s="136" t="s">
        <v>65</v>
      </c>
      <c r="C28" s="136" t="s">
        <v>35</v>
      </c>
      <c r="D28" s="136" t="s">
        <v>43</v>
      </c>
      <c r="E28" s="137" t="s">
        <v>66</v>
      </c>
      <c r="F28" s="138">
        <v>57.76</v>
      </c>
      <c r="G28" s="138">
        <v>61</v>
      </c>
      <c r="H28" s="138">
        <v>54.65</v>
      </c>
      <c r="I28" s="138"/>
      <c r="J28" s="138"/>
      <c r="K28" s="138"/>
      <c r="L28" s="139">
        <v>94.6</v>
      </c>
      <c r="M28" s="139">
        <v>89.6</v>
      </c>
    </row>
    <row r="29" spans="1:13" ht="48.75" x14ac:dyDescent="0.25">
      <c r="A29" s="136" t="s">
        <v>67</v>
      </c>
      <c r="B29" s="136" t="s">
        <v>65</v>
      </c>
      <c r="C29" s="136" t="s">
        <v>35</v>
      </c>
      <c r="D29" s="136" t="s">
        <v>43</v>
      </c>
      <c r="E29" s="137" t="s">
        <v>68</v>
      </c>
      <c r="F29" s="138">
        <v>39.22</v>
      </c>
      <c r="G29" s="138">
        <v>40</v>
      </c>
      <c r="H29" s="138">
        <v>41.3</v>
      </c>
      <c r="I29" s="138"/>
      <c r="J29" s="138"/>
      <c r="K29" s="138"/>
      <c r="L29" s="139">
        <v>105.3</v>
      </c>
      <c r="M29" s="139">
        <v>103.3</v>
      </c>
    </row>
    <row r="30" spans="1:13" ht="48.75" x14ac:dyDescent="0.25">
      <c r="A30" s="136" t="s">
        <v>69</v>
      </c>
      <c r="B30" s="136" t="s">
        <v>65</v>
      </c>
      <c r="C30" s="136" t="s">
        <v>35</v>
      </c>
      <c r="D30" s="136" t="s">
        <v>43</v>
      </c>
      <c r="E30" s="137" t="s">
        <v>70</v>
      </c>
      <c r="F30" s="138">
        <v>23.61</v>
      </c>
      <c r="G30" s="138">
        <v>31</v>
      </c>
      <c r="H30" s="138">
        <v>31.44</v>
      </c>
      <c r="I30" s="138"/>
      <c r="J30" s="138"/>
      <c r="K30" s="138"/>
      <c r="L30" s="139">
        <v>133.19999999999999</v>
      </c>
      <c r="M30" s="139">
        <v>101.4</v>
      </c>
    </row>
    <row r="31" spans="1:13" s="23" customFormat="1" ht="36" x14ac:dyDescent="0.2">
      <c r="A31" s="132" t="s">
        <v>71</v>
      </c>
      <c r="B31" s="132" t="s">
        <v>34</v>
      </c>
      <c r="C31" s="132" t="s">
        <v>35</v>
      </c>
      <c r="D31" s="132" t="s">
        <v>36</v>
      </c>
      <c r="E31" s="133" t="s">
        <v>72</v>
      </c>
      <c r="F31" s="134">
        <v>12.6</v>
      </c>
      <c r="G31" s="134">
        <v>12</v>
      </c>
      <c r="H31" s="134">
        <v>11.72</v>
      </c>
      <c r="I31" s="134">
        <v>2496.4</v>
      </c>
      <c r="J31" s="134">
        <v>3386.17</v>
      </c>
      <c r="K31" s="134">
        <v>3183.43</v>
      </c>
      <c r="L31" s="135">
        <v>93</v>
      </c>
      <c r="M31" s="135">
        <v>97.7</v>
      </c>
    </row>
    <row r="32" spans="1:13" ht="24.75" x14ac:dyDescent="0.25">
      <c r="A32" s="136" t="s">
        <v>73</v>
      </c>
      <c r="B32" s="136" t="s">
        <v>65</v>
      </c>
      <c r="C32" s="136" t="s">
        <v>35</v>
      </c>
      <c r="D32" s="136" t="s">
        <v>43</v>
      </c>
      <c r="E32" s="137" t="s">
        <v>74</v>
      </c>
      <c r="F32" s="138">
        <v>12.6</v>
      </c>
      <c r="G32" s="138">
        <v>12</v>
      </c>
      <c r="H32" s="138">
        <v>11.72</v>
      </c>
      <c r="I32" s="138"/>
      <c r="J32" s="138"/>
      <c r="K32" s="138"/>
      <c r="L32" s="139">
        <v>93</v>
      </c>
      <c r="M32" s="139">
        <v>97.7</v>
      </c>
    </row>
    <row r="33" spans="1:13" s="23" customFormat="1" ht="36" x14ac:dyDescent="0.2">
      <c r="A33" s="132" t="s">
        <v>75</v>
      </c>
      <c r="B33" s="132" t="s">
        <v>34</v>
      </c>
      <c r="C33" s="132" t="s">
        <v>35</v>
      </c>
      <c r="D33" s="132" t="s">
        <v>36</v>
      </c>
      <c r="E33" s="133" t="s">
        <v>76</v>
      </c>
      <c r="F33" s="134">
        <v>15.85</v>
      </c>
      <c r="G33" s="134">
        <v>39</v>
      </c>
      <c r="H33" s="134">
        <v>39.46</v>
      </c>
      <c r="I33" s="134">
        <v>2496.4</v>
      </c>
      <c r="J33" s="134">
        <v>3386.17</v>
      </c>
      <c r="K33" s="134">
        <v>3183.43</v>
      </c>
      <c r="L33" s="135">
        <v>249</v>
      </c>
      <c r="M33" s="135">
        <v>101.2</v>
      </c>
    </row>
    <row r="34" spans="1:13" ht="60.75" x14ac:dyDescent="0.25">
      <c r="A34" s="136" t="s">
        <v>77</v>
      </c>
      <c r="B34" s="136" t="s">
        <v>65</v>
      </c>
      <c r="C34" s="136" t="s">
        <v>35</v>
      </c>
      <c r="D34" s="136" t="s">
        <v>78</v>
      </c>
      <c r="E34" s="137" t="s">
        <v>79</v>
      </c>
      <c r="F34" s="138">
        <v>15.85</v>
      </c>
      <c r="G34" s="138">
        <v>14</v>
      </c>
      <c r="H34" s="138">
        <v>14.69</v>
      </c>
      <c r="I34" s="138"/>
      <c r="J34" s="138"/>
      <c r="K34" s="138"/>
      <c r="L34" s="139">
        <v>92.7</v>
      </c>
      <c r="M34" s="139">
        <v>104.9</v>
      </c>
    </row>
    <row r="35" spans="1:13" ht="60.75" x14ac:dyDescent="0.25">
      <c r="A35" s="136" t="s">
        <v>80</v>
      </c>
      <c r="B35" s="136" t="s">
        <v>65</v>
      </c>
      <c r="C35" s="136" t="s">
        <v>35</v>
      </c>
      <c r="D35" s="136" t="s">
        <v>78</v>
      </c>
      <c r="E35" s="137" t="s">
        <v>81</v>
      </c>
      <c r="F35" s="138"/>
      <c r="G35" s="138">
        <v>25</v>
      </c>
      <c r="H35" s="138">
        <v>24.77</v>
      </c>
      <c r="I35" s="138"/>
      <c r="J35" s="138"/>
      <c r="K35" s="138"/>
      <c r="L35" s="139"/>
      <c r="M35" s="139">
        <v>99.1</v>
      </c>
    </row>
    <row r="36" spans="1:13" s="23" customFormat="1" ht="24" x14ac:dyDescent="0.2">
      <c r="A36" s="132" t="s">
        <v>82</v>
      </c>
      <c r="B36" s="132" t="s">
        <v>34</v>
      </c>
      <c r="C36" s="132" t="s">
        <v>35</v>
      </c>
      <c r="D36" s="132" t="s">
        <v>36</v>
      </c>
      <c r="E36" s="133" t="s">
        <v>83</v>
      </c>
      <c r="F36" s="134"/>
      <c r="G36" s="134">
        <v>2</v>
      </c>
      <c r="H36" s="134">
        <v>1.69</v>
      </c>
      <c r="I36" s="134">
        <v>2496.4</v>
      </c>
      <c r="J36" s="134">
        <v>3386.17</v>
      </c>
      <c r="K36" s="134">
        <v>3183.43</v>
      </c>
      <c r="L36" s="135"/>
      <c r="M36" s="135">
        <v>84.5</v>
      </c>
    </row>
    <row r="37" spans="1:13" ht="36.75" x14ac:dyDescent="0.25">
      <c r="A37" s="136" t="s">
        <v>84</v>
      </c>
      <c r="B37" s="136" t="s">
        <v>65</v>
      </c>
      <c r="C37" s="136" t="s">
        <v>35</v>
      </c>
      <c r="D37" s="136" t="s">
        <v>85</v>
      </c>
      <c r="E37" s="137" t="s">
        <v>86</v>
      </c>
      <c r="F37" s="138"/>
      <c r="G37" s="138">
        <v>2</v>
      </c>
      <c r="H37" s="138">
        <v>1.69</v>
      </c>
      <c r="I37" s="138"/>
      <c r="J37" s="138"/>
      <c r="K37" s="138"/>
      <c r="L37" s="139"/>
      <c r="M37" s="139">
        <v>84.5</v>
      </c>
    </row>
    <row r="38" spans="1:13" s="23" customFormat="1" ht="14.25" x14ac:dyDescent="0.2">
      <c r="A38" s="132" t="s">
        <v>87</v>
      </c>
      <c r="B38" s="132" t="s">
        <v>34</v>
      </c>
      <c r="C38" s="132" t="s">
        <v>35</v>
      </c>
      <c r="D38" s="132" t="s">
        <v>36</v>
      </c>
      <c r="E38" s="133" t="s">
        <v>88</v>
      </c>
      <c r="F38" s="134">
        <v>2197.73</v>
      </c>
      <c r="G38" s="134">
        <v>2214.91</v>
      </c>
      <c r="H38" s="134">
        <v>2194.4699999999998</v>
      </c>
      <c r="I38" s="134">
        <v>2496.4</v>
      </c>
      <c r="J38" s="134">
        <v>3386.17</v>
      </c>
      <c r="K38" s="134">
        <v>3183.43</v>
      </c>
      <c r="L38" s="135">
        <v>99.9</v>
      </c>
      <c r="M38" s="135">
        <v>99.1</v>
      </c>
    </row>
    <row r="39" spans="1:13" s="23" customFormat="1" ht="24" x14ac:dyDescent="0.2">
      <c r="A39" s="132" t="s">
        <v>89</v>
      </c>
      <c r="B39" s="132" t="s">
        <v>34</v>
      </c>
      <c r="C39" s="132" t="s">
        <v>35</v>
      </c>
      <c r="D39" s="132" t="s">
        <v>36</v>
      </c>
      <c r="E39" s="133" t="s">
        <v>90</v>
      </c>
      <c r="F39" s="134">
        <v>2197.73</v>
      </c>
      <c r="G39" s="134">
        <v>2214.91</v>
      </c>
      <c r="H39" s="134">
        <v>2194.4699999999998</v>
      </c>
      <c r="I39" s="134">
        <v>2496.4</v>
      </c>
      <c r="J39" s="134">
        <v>3386.17</v>
      </c>
      <c r="K39" s="134">
        <v>3183.43</v>
      </c>
      <c r="L39" s="135">
        <v>99.9</v>
      </c>
      <c r="M39" s="135">
        <v>99.1</v>
      </c>
    </row>
    <row r="40" spans="1:13" ht="24.75" x14ac:dyDescent="0.25">
      <c r="A40" s="136" t="s">
        <v>91</v>
      </c>
      <c r="B40" s="136" t="s">
        <v>65</v>
      </c>
      <c r="C40" s="136" t="s">
        <v>35</v>
      </c>
      <c r="D40" s="136" t="s">
        <v>92</v>
      </c>
      <c r="E40" s="137" t="s">
        <v>93</v>
      </c>
      <c r="F40" s="138">
        <v>1519.2</v>
      </c>
      <c r="G40" s="138">
        <v>1948.4</v>
      </c>
      <c r="H40" s="138">
        <v>1932.6</v>
      </c>
      <c r="I40" s="138"/>
      <c r="J40" s="138"/>
      <c r="K40" s="138"/>
      <c r="L40" s="139">
        <v>127.2</v>
      </c>
      <c r="M40" s="139">
        <v>99.2</v>
      </c>
    </row>
    <row r="41" spans="1:13" ht="24.75" x14ac:dyDescent="0.25">
      <c r="A41" s="136" t="s">
        <v>94</v>
      </c>
      <c r="B41" s="136" t="s">
        <v>65</v>
      </c>
      <c r="C41" s="136" t="s">
        <v>35</v>
      </c>
      <c r="D41" s="136" t="s">
        <v>92</v>
      </c>
      <c r="E41" s="137" t="s">
        <v>95</v>
      </c>
      <c r="F41" s="138">
        <v>277</v>
      </c>
      <c r="G41" s="138">
        <v>125.51</v>
      </c>
      <c r="H41" s="138">
        <v>125.51</v>
      </c>
      <c r="I41" s="138"/>
      <c r="J41" s="138"/>
      <c r="K41" s="138"/>
      <c r="L41" s="139">
        <v>45.3</v>
      </c>
      <c r="M41" s="139">
        <v>100</v>
      </c>
    </row>
    <row r="42" spans="1:13" ht="36.75" x14ac:dyDescent="0.25">
      <c r="A42" s="136" t="s">
        <v>96</v>
      </c>
      <c r="B42" s="136" t="s">
        <v>65</v>
      </c>
      <c r="C42" s="136" t="s">
        <v>35</v>
      </c>
      <c r="D42" s="136" t="s">
        <v>92</v>
      </c>
      <c r="E42" s="137" t="s">
        <v>97</v>
      </c>
      <c r="F42" s="138">
        <v>74.290000000000006</v>
      </c>
      <c r="G42" s="138"/>
      <c r="H42" s="138"/>
      <c r="I42" s="138"/>
      <c r="J42" s="138"/>
      <c r="K42" s="138"/>
      <c r="L42" s="139">
        <v>0</v>
      </c>
      <c r="M42" s="139"/>
    </row>
    <row r="43" spans="1:13" x14ac:dyDescent="0.25">
      <c r="A43" s="136" t="s">
        <v>98</v>
      </c>
      <c r="B43" s="136" t="s">
        <v>65</v>
      </c>
      <c r="C43" s="136" t="s">
        <v>35</v>
      </c>
      <c r="D43" s="136" t="s">
        <v>92</v>
      </c>
      <c r="E43" s="137" t="s">
        <v>99</v>
      </c>
      <c r="F43" s="138">
        <v>287.3</v>
      </c>
      <c r="G43" s="138">
        <v>86</v>
      </c>
      <c r="H43" s="138">
        <v>85.98</v>
      </c>
      <c r="I43" s="138"/>
      <c r="J43" s="138"/>
      <c r="K43" s="138"/>
      <c r="L43" s="139">
        <v>29.9</v>
      </c>
      <c r="M43" s="139">
        <v>100</v>
      </c>
    </row>
    <row r="44" spans="1:13" ht="36.75" x14ac:dyDescent="0.25">
      <c r="A44" s="136" t="s">
        <v>100</v>
      </c>
      <c r="B44" s="136" t="s">
        <v>65</v>
      </c>
      <c r="C44" s="136" t="s">
        <v>35</v>
      </c>
      <c r="D44" s="136" t="s">
        <v>92</v>
      </c>
      <c r="E44" s="137" t="s">
        <v>101</v>
      </c>
      <c r="F44" s="138">
        <v>39.94</v>
      </c>
      <c r="G44" s="138">
        <v>55</v>
      </c>
      <c r="H44" s="138">
        <v>50.38</v>
      </c>
      <c r="I44" s="138"/>
      <c r="J44" s="138"/>
      <c r="K44" s="138"/>
      <c r="L44" s="139">
        <v>126.1</v>
      </c>
      <c r="M44" s="139">
        <v>91.6</v>
      </c>
    </row>
    <row r="45" spans="1:13" ht="15.75" x14ac:dyDescent="0.25">
      <c r="A45" s="140"/>
      <c r="B45" s="140"/>
      <c r="C45" s="140"/>
      <c r="D45" s="140"/>
      <c r="E45" s="141" t="s">
        <v>102</v>
      </c>
      <c r="F45" s="142">
        <f>F14</f>
        <v>2522.19</v>
      </c>
      <c r="G45" s="142">
        <f>G14</f>
        <v>3343.41</v>
      </c>
      <c r="H45" s="142">
        <f>H14</f>
        <v>3348.76</v>
      </c>
      <c r="I45" s="142"/>
      <c r="J45" s="142">
        <f>J14</f>
        <v>3386.17</v>
      </c>
      <c r="K45" s="142">
        <f>K14</f>
        <v>3183.43</v>
      </c>
      <c r="L45" s="142">
        <f>IF(F45&lt;&gt;0,IF(F45&lt;&gt;0,ROUND(H45*100/F45,1),""),"")</f>
        <v>132.80000000000001</v>
      </c>
      <c r="M45" s="142">
        <f>IF(G45&lt;&gt;0,IF(H45&lt;&gt;0,ROUND(H45*100/G45,1),""),"")</f>
        <v>100.2</v>
      </c>
    </row>
    <row r="46" spans="1:13" ht="15.75" x14ac:dyDescent="0.25">
      <c r="A46" s="140"/>
      <c r="B46" s="140"/>
      <c r="C46" s="140"/>
      <c r="D46" s="140"/>
      <c r="E46" s="141" t="s">
        <v>103</v>
      </c>
      <c r="F46" s="142">
        <f>F47-F45</f>
        <v>-25.789999999999964</v>
      </c>
      <c r="G46" s="142">
        <f>G47-G45</f>
        <v>42.760000000000218</v>
      </c>
      <c r="H46" s="142">
        <f>H47-H45</f>
        <v>-165.33000000000038</v>
      </c>
      <c r="I46" s="142"/>
      <c r="J46" s="142"/>
      <c r="K46" s="142"/>
      <c r="L46" s="142">
        <f>IF(F46&lt;&gt;0,ROUND(H46*100/F46,1),"")</f>
        <v>641.1</v>
      </c>
      <c r="M46" s="142">
        <f>IF(G46&lt;&gt;0,ROUND(H46*100/G46,1),"")</f>
        <v>-386.6</v>
      </c>
    </row>
    <row r="47" spans="1:13" ht="15.75" x14ac:dyDescent="0.25">
      <c r="A47" s="140"/>
      <c r="B47" s="140"/>
      <c r="C47" s="140"/>
      <c r="D47" s="140"/>
      <c r="E47" s="141" t="s">
        <v>104</v>
      </c>
      <c r="F47" s="142">
        <f>I14</f>
        <v>2496.4</v>
      </c>
      <c r="G47" s="142">
        <f>J14</f>
        <v>3386.17</v>
      </c>
      <c r="H47" s="142">
        <f>K14</f>
        <v>3183.43</v>
      </c>
      <c r="I47" s="142"/>
      <c r="J47" s="142"/>
      <c r="K47" s="142"/>
      <c r="L47" s="142">
        <f>IF(F47&lt;&gt;0,ROUND(H47*100/F47,1),"")</f>
        <v>127.5</v>
      </c>
      <c r="M47" s="142">
        <f>IF(G47&lt;&gt;0,ROUND(H47*100/G47,1),"")</f>
        <v>94</v>
      </c>
    </row>
  </sheetData>
  <mergeCells count="3"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view="pageBreakPreview" topLeftCell="B2" zoomScaleNormal="100" zoomScaleSheetLayoutView="100" workbookViewId="0">
      <selection activeCell="C9" sqref="C9:K9"/>
    </sheetView>
  </sheetViews>
  <sheetFormatPr defaultRowHeight="15" x14ac:dyDescent="0.25"/>
  <cols>
    <col min="1" max="1" width="0" style="32" hidden="1" customWidth="1"/>
    <col min="2" max="2" width="3.28515625" style="32" customWidth="1"/>
    <col min="3" max="3" width="3.140625" style="32" customWidth="1"/>
    <col min="4" max="4" width="4.5703125" style="33" customWidth="1"/>
    <col min="5" max="5" width="56.140625" style="32" customWidth="1"/>
    <col min="6" max="6" width="0" style="32" hidden="1" customWidth="1"/>
    <col min="7" max="7" width="9" style="24" hidden="1" customWidth="1"/>
    <col min="8" max="8" width="9" style="24" customWidth="1"/>
    <col min="9" max="9" width="8.85546875" style="24" customWidth="1"/>
    <col min="10" max="10" width="9" style="24" hidden="1" customWidth="1"/>
    <col min="11" max="11" width="9" style="24" customWidth="1"/>
    <col min="12" max="256" width="9.140625" style="24"/>
    <col min="257" max="257" width="0" style="24" hidden="1" customWidth="1"/>
    <col min="258" max="258" width="3.28515625" style="24" customWidth="1"/>
    <col min="259" max="259" width="3.140625" style="24" customWidth="1"/>
    <col min="260" max="260" width="4.5703125" style="24" customWidth="1"/>
    <col min="261" max="261" width="56.140625" style="24" customWidth="1"/>
    <col min="262" max="262" width="0" style="24" hidden="1" customWidth="1"/>
    <col min="263" max="267" width="9" style="24" customWidth="1"/>
    <col min="268" max="512" width="9.140625" style="24"/>
    <col min="513" max="513" width="0" style="24" hidden="1" customWidth="1"/>
    <col min="514" max="514" width="3.28515625" style="24" customWidth="1"/>
    <col min="515" max="515" width="3.140625" style="24" customWidth="1"/>
    <col min="516" max="516" width="4.5703125" style="24" customWidth="1"/>
    <col min="517" max="517" width="56.140625" style="24" customWidth="1"/>
    <col min="518" max="518" width="0" style="24" hidden="1" customWidth="1"/>
    <col min="519" max="523" width="9" style="24" customWidth="1"/>
    <col min="524" max="768" width="9.140625" style="24"/>
    <col min="769" max="769" width="0" style="24" hidden="1" customWidth="1"/>
    <col min="770" max="770" width="3.28515625" style="24" customWidth="1"/>
    <col min="771" max="771" width="3.140625" style="24" customWidth="1"/>
    <col min="772" max="772" width="4.5703125" style="24" customWidth="1"/>
    <col min="773" max="773" width="56.140625" style="24" customWidth="1"/>
    <col min="774" max="774" width="0" style="24" hidden="1" customWidth="1"/>
    <col min="775" max="779" width="9" style="24" customWidth="1"/>
    <col min="780" max="1024" width="9.140625" style="24"/>
    <col min="1025" max="1025" width="0" style="24" hidden="1" customWidth="1"/>
    <col min="1026" max="1026" width="3.28515625" style="24" customWidth="1"/>
    <col min="1027" max="1027" width="3.140625" style="24" customWidth="1"/>
    <col min="1028" max="1028" width="4.5703125" style="24" customWidth="1"/>
    <col min="1029" max="1029" width="56.140625" style="24" customWidth="1"/>
    <col min="1030" max="1030" width="0" style="24" hidden="1" customWidth="1"/>
    <col min="1031" max="1035" width="9" style="24" customWidth="1"/>
    <col min="1036" max="1280" width="9.140625" style="24"/>
    <col min="1281" max="1281" width="0" style="24" hidden="1" customWidth="1"/>
    <col min="1282" max="1282" width="3.28515625" style="24" customWidth="1"/>
    <col min="1283" max="1283" width="3.140625" style="24" customWidth="1"/>
    <col min="1284" max="1284" width="4.5703125" style="24" customWidth="1"/>
    <col min="1285" max="1285" width="56.140625" style="24" customWidth="1"/>
    <col min="1286" max="1286" width="0" style="24" hidden="1" customWidth="1"/>
    <col min="1287" max="1291" width="9" style="24" customWidth="1"/>
    <col min="1292" max="1536" width="9.140625" style="24"/>
    <col min="1537" max="1537" width="0" style="24" hidden="1" customWidth="1"/>
    <col min="1538" max="1538" width="3.28515625" style="24" customWidth="1"/>
    <col min="1539" max="1539" width="3.140625" style="24" customWidth="1"/>
    <col min="1540" max="1540" width="4.5703125" style="24" customWidth="1"/>
    <col min="1541" max="1541" width="56.140625" style="24" customWidth="1"/>
    <col min="1542" max="1542" width="0" style="24" hidden="1" customWidth="1"/>
    <col min="1543" max="1547" width="9" style="24" customWidth="1"/>
    <col min="1548" max="1792" width="9.140625" style="24"/>
    <col min="1793" max="1793" width="0" style="24" hidden="1" customWidth="1"/>
    <col min="1794" max="1794" width="3.28515625" style="24" customWidth="1"/>
    <col min="1795" max="1795" width="3.140625" style="24" customWidth="1"/>
    <col min="1796" max="1796" width="4.5703125" style="24" customWidth="1"/>
    <col min="1797" max="1797" width="56.140625" style="24" customWidth="1"/>
    <col min="1798" max="1798" width="0" style="24" hidden="1" customWidth="1"/>
    <col min="1799" max="1803" width="9" style="24" customWidth="1"/>
    <col min="1804" max="2048" width="9.140625" style="24"/>
    <col min="2049" max="2049" width="0" style="24" hidden="1" customWidth="1"/>
    <col min="2050" max="2050" width="3.28515625" style="24" customWidth="1"/>
    <col min="2051" max="2051" width="3.140625" style="24" customWidth="1"/>
    <col min="2052" max="2052" width="4.5703125" style="24" customWidth="1"/>
    <col min="2053" max="2053" width="56.140625" style="24" customWidth="1"/>
    <col min="2054" max="2054" width="0" style="24" hidden="1" customWidth="1"/>
    <col min="2055" max="2059" width="9" style="24" customWidth="1"/>
    <col min="2060" max="2304" width="9.140625" style="24"/>
    <col min="2305" max="2305" width="0" style="24" hidden="1" customWidth="1"/>
    <col min="2306" max="2306" width="3.28515625" style="24" customWidth="1"/>
    <col min="2307" max="2307" width="3.140625" style="24" customWidth="1"/>
    <col min="2308" max="2308" width="4.5703125" style="24" customWidth="1"/>
    <col min="2309" max="2309" width="56.140625" style="24" customWidth="1"/>
    <col min="2310" max="2310" width="0" style="24" hidden="1" customWidth="1"/>
    <col min="2311" max="2315" width="9" style="24" customWidth="1"/>
    <col min="2316" max="2560" width="9.140625" style="24"/>
    <col min="2561" max="2561" width="0" style="24" hidden="1" customWidth="1"/>
    <col min="2562" max="2562" width="3.28515625" style="24" customWidth="1"/>
    <col min="2563" max="2563" width="3.140625" style="24" customWidth="1"/>
    <col min="2564" max="2564" width="4.5703125" style="24" customWidth="1"/>
    <col min="2565" max="2565" width="56.140625" style="24" customWidth="1"/>
    <col min="2566" max="2566" width="0" style="24" hidden="1" customWidth="1"/>
    <col min="2567" max="2571" width="9" style="24" customWidth="1"/>
    <col min="2572" max="2816" width="9.140625" style="24"/>
    <col min="2817" max="2817" width="0" style="24" hidden="1" customWidth="1"/>
    <col min="2818" max="2818" width="3.28515625" style="24" customWidth="1"/>
    <col min="2819" max="2819" width="3.140625" style="24" customWidth="1"/>
    <col min="2820" max="2820" width="4.5703125" style="24" customWidth="1"/>
    <col min="2821" max="2821" width="56.140625" style="24" customWidth="1"/>
    <col min="2822" max="2822" width="0" style="24" hidden="1" customWidth="1"/>
    <col min="2823" max="2827" width="9" style="24" customWidth="1"/>
    <col min="2828" max="3072" width="9.140625" style="24"/>
    <col min="3073" max="3073" width="0" style="24" hidden="1" customWidth="1"/>
    <col min="3074" max="3074" width="3.28515625" style="24" customWidth="1"/>
    <col min="3075" max="3075" width="3.140625" style="24" customWidth="1"/>
    <col min="3076" max="3076" width="4.5703125" style="24" customWidth="1"/>
    <col min="3077" max="3077" width="56.140625" style="24" customWidth="1"/>
    <col min="3078" max="3078" width="0" style="24" hidden="1" customWidth="1"/>
    <col min="3079" max="3083" width="9" style="24" customWidth="1"/>
    <col min="3084" max="3328" width="9.140625" style="24"/>
    <col min="3329" max="3329" width="0" style="24" hidden="1" customWidth="1"/>
    <col min="3330" max="3330" width="3.28515625" style="24" customWidth="1"/>
    <col min="3331" max="3331" width="3.140625" style="24" customWidth="1"/>
    <col min="3332" max="3332" width="4.5703125" style="24" customWidth="1"/>
    <col min="3333" max="3333" width="56.140625" style="24" customWidth="1"/>
    <col min="3334" max="3334" width="0" style="24" hidden="1" customWidth="1"/>
    <col min="3335" max="3339" width="9" style="24" customWidth="1"/>
    <col min="3340" max="3584" width="9.140625" style="24"/>
    <col min="3585" max="3585" width="0" style="24" hidden="1" customWidth="1"/>
    <col min="3586" max="3586" width="3.28515625" style="24" customWidth="1"/>
    <col min="3587" max="3587" width="3.140625" style="24" customWidth="1"/>
    <col min="3588" max="3588" width="4.5703125" style="24" customWidth="1"/>
    <col min="3589" max="3589" width="56.140625" style="24" customWidth="1"/>
    <col min="3590" max="3590" width="0" style="24" hidden="1" customWidth="1"/>
    <col min="3591" max="3595" width="9" style="24" customWidth="1"/>
    <col min="3596" max="3840" width="9.140625" style="24"/>
    <col min="3841" max="3841" width="0" style="24" hidden="1" customWidth="1"/>
    <col min="3842" max="3842" width="3.28515625" style="24" customWidth="1"/>
    <col min="3843" max="3843" width="3.140625" style="24" customWidth="1"/>
    <col min="3844" max="3844" width="4.5703125" style="24" customWidth="1"/>
    <col min="3845" max="3845" width="56.140625" style="24" customWidth="1"/>
    <col min="3846" max="3846" width="0" style="24" hidden="1" customWidth="1"/>
    <col min="3847" max="3851" width="9" style="24" customWidth="1"/>
    <col min="3852" max="4096" width="9.140625" style="24"/>
    <col min="4097" max="4097" width="0" style="24" hidden="1" customWidth="1"/>
    <col min="4098" max="4098" width="3.28515625" style="24" customWidth="1"/>
    <col min="4099" max="4099" width="3.140625" style="24" customWidth="1"/>
    <col min="4100" max="4100" width="4.5703125" style="24" customWidth="1"/>
    <col min="4101" max="4101" width="56.140625" style="24" customWidth="1"/>
    <col min="4102" max="4102" width="0" style="24" hidden="1" customWidth="1"/>
    <col min="4103" max="4107" width="9" style="24" customWidth="1"/>
    <col min="4108" max="4352" width="9.140625" style="24"/>
    <col min="4353" max="4353" width="0" style="24" hidden="1" customWidth="1"/>
    <col min="4354" max="4354" width="3.28515625" style="24" customWidth="1"/>
    <col min="4355" max="4355" width="3.140625" style="24" customWidth="1"/>
    <col min="4356" max="4356" width="4.5703125" style="24" customWidth="1"/>
    <col min="4357" max="4357" width="56.140625" style="24" customWidth="1"/>
    <col min="4358" max="4358" width="0" style="24" hidden="1" customWidth="1"/>
    <col min="4359" max="4363" width="9" style="24" customWidth="1"/>
    <col min="4364" max="4608" width="9.140625" style="24"/>
    <col min="4609" max="4609" width="0" style="24" hidden="1" customWidth="1"/>
    <col min="4610" max="4610" width="3.28515625" style="24" customWidth="1"/>
    <col min="4611" max="4611" width="3.140625" style="24" customWidth="1"/>
    <col min="4612" max="4612" width="4.5703125" style="24" customWidth="1"/>
    <col min="4613" max="4613" width="56.140625" style="24" customWidth="1"/>
    <col min="4614" max="4614" width="0" style="24" hidden="1" customWidth="1"/>
    <col min="4615" max="4619" width="9" style="24" customWidth="1"/>
    <col min="4620" max="4864" width="9.140625" style="24"/>
    <col min="4865" max="4865" width="0" style="24" hidden="1" customWidth="1"/>
    <col min="4866" max="4866" width="3.28515625" style="24" customWidth="1"/>
    <col min="4867" max="4867" width="3.140625" style="24" customWidth="1"/>
    <col min="4868" max="4868" width="4.5703125" style="24" customWidth="1"/>
    <col min="4869" max="4869" width="56.140625" style="24" customWidth="1"/>
    <col min="4870" max="4870" width="0" style="24" hidden="1" customWidth="1"/>
    <col min="4871" max="4875" width="9" style="24" customWidth="1"/>
    <col min="4876" max="5120" width="9.140625" style="24"/>
    <col min="5121" max="5121" width="0" style="24" hidden="1" customWidth="1"/>
    <col min="5122" max="5122" width="3.28515625" style="24" customWidth="1"/>
    <col min="5123" max="5123" width="3.140625" style="24" customWidth="1"/>
    <col min="5124" max="5124" width="4.5703125" style="24" customWidth="1"/>
    <col min="5125" max="5125" width="56.140625" style="24" customWidth="1"/>
    <col min="5126" max="5126" width="0" style="24" hidden="1" customWidth="1"/>
    <col min="5127" max="5131" width="9" style="24" customWidth="1"/>
    <col min="5132" max="5376" width="9.140625" style="24"/>
    <col min="5377" max="5377" width="0" style="24" hidden="1" customWidth="1"/>
    <col min="5378" max="5378" width="3.28515625" style="24" customWidth="1"/>
    <col min="5379" max="5379" width="3.140625" style="24" customWidth="1"/>
    <col min="5380" max="5380" width="4.5703125" style="24" customWidth="1"/>
    <col min="5381" max="5381" width="56.140625" style="24" customWidth="1"/>
    <col min="5382" max="5382" width="0" style="24" hidden="1" customWidth="1"/>
    <col min="5383" max="5387" width="9" style="24" customWidth="1"/>
    <col min="5388" max="5632" width="9.140625" style="24"/>
    <col min="5633" max="5633" width="0" style="24" hidden="1" customWidth="1"/>
    <col min="5634" max="5634" width="3.28515625" style="24" customWidth="1"/>
    <col min="5635" max="5635" width="3.140625" style="24" customWidth="1"/>
    <col min="5636" max="5636" width="4.5703125" style="24" customWidth="1"/>
    <col min="5637" max="5637" width="56.140625" style="24" customWidth="1"/>
    <col min="5638" max="5638" width="0" style="24" hidden="1" customWidth="1"/>
    <col min="5639" max="5643" width="9" style="24" customWidth="1"/>
    <col min="5644" max="5888" width="9.140625" style="24"/>
    <col min="5889" max="5889" width="0" style="24" hidden="1" customWidth="1"/>
    <col min="5890" max="5890" width="3.28515625" style="24" customWidth="1"/>
    <col min="5891" max="5891" width="3.140625" style="24" customWidth="1"/>
    <col min="5892" max="5892" width="4.5703125" style="24" customWidth="1"/>
    <col min="5893" max="5893" width="56.140625" style="24" customWidth="1"/>
    <col min="5894" max="5894" width="0" style="24" hidden="1" customWidth="1"/>
    <col min="5895" max="5899" width="9" style="24" customWidth="1"/>
    <col min="5900" max="6144" width="9.140625" style="24"/>
    <col min="6145" max="6145" width="0" style="24" hidden="1" customWidth="1"/>
    <col min="6146" max="6146" width="3.28515625" style="24" customWidth="1"/>
    <col min="6147" max="6147" width="3.140625" style="24" customWidth="1"/>
    <col min="6148" max="6148" width="4.5703125" style="24" customWidth="1"/>
    <col min="6149" max="6149" width="56.140625" style="24" customWidth="1"/>
    <col min="6150" max="6150" width="0" style="24" hidden="1" customWidth="1"/>
    <col min="6151" max="6155" width="9" style="24" customWidth="1"/>
    <col min="6156" max="6400" width="9.140625" style="24"/>
    <col min="6401" max="6401" width="0" style="24" hidden="1" customWidth="1"/>
    <col min="6402" max="6402" width="3.28515625" style="24" customWidth="1"/>
    <col min="6403" max="6403" width="3.140625" style="24" customWidth="1"/>
    <col min="6404" max="6404" width="4.5703125" style="24" customWidth="1"/>
    <col min="6405" max="6405" width="56.140625" style="24" customWidth="1"/>
    <col min="6406" max="6406" width="0" style="24" hidden="1" customWidth="1"/>
    <col min="6407" max="6411" width="9" style="24" customWidth="1"/>
    <col min="6412" max="6656" width="9.140625" style="24"/>
    <col min="6657" max="6657" width="0" style="24" hidden="1" customWidth="1"/>
    <col min="6658" max="6658" width="3.28515625" style="24" customWidth="1"/>
    <col min="6659" max="6659" width="3.140625" style="24" customWidth="1"/>
    <col min="6660" max="6660" width="4.5703125" style="24" customWidth="1"/>
    <col min="6661" max="6661" width="56.140625" style="24" customWidth="1"/>
    <col min="6662" max="6662" width="0" style="24" hidden="1" customWidth="1"/>
    <col min="6663" max="6667" width="9" style="24" customWidth="1"/>
    <col min="6668" max="6912" width="9.140625" style="24"/>
    <col min="6913" max="6913" width="0" style="24" hidden="1" customWidth="1"/>
    <col min="6914" max="6914" width="3.28515625" style="24" customWidth="1"/>
    <col min="6915" max="6915" width="3.140625" style="24" customWidth="1"/>
    <col min="6916" max="6916" width="4.5703125" style="24" customWidth="1"/>
    <col min="6917" max="6917" width="56.140625" style="24" customWidth="1"/>
    <col min="6918" max="6918" width="0" style="24" hidden="1" customWidth="1"/>
    <col min="6919" max="6923" width="9" style="24" customWidth="1"/>
    <col min="6924" max="7168" width="9.140625" style="24"/>
    <col min="7169" max="7169" width="0" style="24" hidden="1" customWidth="1"/>
    <col min="7170" max="7170" width="3.28515625" style="24" customWidth="1"/>
    <col min="7171" max="7171" width="3.140625" style="24" customWidth="1"/>
    <col min="7172" max="7172" width="4.5703125" style="24" customWidth="1"/>
    <col min="7173" max="7173" width="56.140625" style="24" customWidth="1"/>
    <col min="7174" max="7174" width="0" style="24" hidden="1" customWidth="1"/>
    <col min="7175" max="7179" width="9" style="24" customWidth="1"/>
    <col min="7180" max="7424" width="9.140625" style="24"/>
    <col min="7425" max="7425" width="0" style="24" hidden="1" customWidth="1"/>
    <col min="7426" max="7426" width="3.28515625" style="24" customWidth="1"/>
    <col min="7427" max="7427" width="3.140625" style="24" customWidth="1"/>
    <col min="7428" max="7428" width="4.5703125" style="24" customWidth="1"/>
    <col min="7429" max="7429" width="56.140625" style="24" customWidth="1"/>
    <col min="7430" max="7430" width="0" style="24" hidden="1" customWidth="1"/>
    <col min="7431" max="7435" width="9" style="24" customWidth="1"/>
    <col min="7436" max="7680" width="9.140625" style="24"/>
    <col min="7681" max="7681" width="0" style="24" hidden="1" customWidth="1"/>
    <col min="7682" max="7682" width="3.28515625" style="24" customWidth="1"/>
    <col min="7683" max="7683" width="3.140625" style="24" customWidth="1"/>
    <col min="7684" max="7684" width="4.5703125" style="24" customWidth="1"/>
    <col min="7685" max="7685" width="56.140625" style="24" customWidth="1"/>
    <col min="7686" max="7686" width="0" style="24" hidden="1" customWidth="1"/>
    <col min="7687" max="7691" width="9" style="24" customWidth="1"/>
    <col min="7692" max="7936" width="9.140625" style="24"/>
    <col min="7937" max="7937" width="0" style="24" hidden="1" customWidth="1"/>
    <col min="7938" max="7938" width="3.28515625" style="24" customWidth="1"/>
    <col min="7939" max="7939" width="3.140625" style="24" customWidth="1"/>
    <col min="7940" max="7940" width="4.5703125" style="24" customWidth="1"/>
    <col min="7941" max="7941" width="56.140625" style="24" customWidth="1"/>
    <col min="7942" max="7942" width="0" style="24" hidden="1" customWidth="1"/>
    <col min="7943" max="7947" width="9" style="24" customWidth="1"/>
    <col min="7948" max="8192" width="9.140625" style="24"/>
    <col min="8193" max="8193" width="0" style="24" hidden="1" customWidth="1"/>
    <col min="8194" max="8194" width="3.28515625" style="24" customWidth="1"/>
    <col min="8195" max="8195" width="3.140625" style="24" customWidth="1"/>
    <col min="8196" max="8196" width="4.5703125" style="24" customWidth="1"/>
    <col min="8197" max="8197" width="56.140625" style="24" customWidth="1"/>
    <col min="8198" max="8198" width="0" style="24" hidden="1" customWidth="1"/>
    <col min="8199" max="8203" width="9" style="24" customWidth="1"/>
    <col min="8204" max="8448" width="9.140625" style="24"/>
    <col min="8449" max="8449" width="0" style="24" hidden="1" customWidth="1"/>
    <col min="8450" max="8450" width="3.28515625" style="24" customWidth="1"/>
    <col min="8451" max="8451" width="3.140625" style="24" customWidth="1"/>
    <col min="8452" max="8452" width="4.5703125" style="24" customWidth="1"/>
    <col min="8453" max="8453" width="56.140625" style="24" customWidth="1"/>
    <col min="8454" max="8454" width="0" style="24" hidden="1" customWidth="1"/>
    <col min="8455" max="8459" width="9" style="24" customWidth="1"/>
    <col min="8460" max="8704" width="9.140625" style="24"/>
    <col min="8705" max="8705" width="0" style="24" hidden="1" customWidth="1"/>
    <col min="8706" max="8706" width="3.28515625" style="24" customWidth="1"/>
    <col min="8707" max="8707" width="3.140625" style="24" customWidth="1"/>
    <col min="8708" max="8708" width="4.5703125" style="24" customWidth="1"/>
    <col min="8709" max="8709" width="56.140625" style="24" customWidth="1"/>
    <col min="8710" max="8710" width="0" style="24" hidden="1" customWidth="1"/>
    <col min="8711" max="8715" width="9" style="24" customWidth="1"/>
    <col min="8716" max="8960" width="9.140625" style="24"/>
    <col min="8961" max="8961" width="0" style="24" hidden="1" customWidth="1"/>
    <col min="8962" max="8962" width="3.28515625" style="24" customWidth="1"/>
    <col min="8963" max="8963" width="3.140625" style="24" customWidth="1"/>
    <col min="8964" max="8964" width="4.5703125" style="24" customWidth="1"/>
    <col min="8965" max="8965" width="56.140625" style="24" customWidth="1"/>
    <col min="8966" max="8966" width="0" style="24" hidden="1" customWidth="1"/>
    <col min="8967" max="8971" width="9" style="24" customWidth="1"/>
    <col min="8972" max="9216" width="9.140625" style="24"/>
    <col min="9217" max="9217" width="0" style="24" hidden="1" customWidth="1"/>
    <col min="9218" max="9218" width="3.28515625" style="24" customWidth="1"/>
    <col min="9219" max="9219" width="3.140625" style="24" customWidth="1"/>
    <col min="9220" max="9220" width="4.5703125" style="24" customWidth="1"/>
    <col min="9221" max="9221" width="56.140625" style="24" customWidth="1"/>
    <col min="9222" max="9222" width="0" style="24" hidden="1" customWidth="1"/>
    <col min="9223" max="9227" width="9" style="24" customWidth="1"/>
    <col min="9228" max="9472" width="9.140625" style="24"/>
    <col min="9473" max="9473" width="0" style="24" hidden="1" customWidth="1"/>
    <col min="9474" max="9474" width="3.28515625" style="24" customWidth="1"/>
    <col min="9475" max="9475" width="3.140625" style="24" customWidth="1"/>
    <col min="9476" max="9476" width="4.5703125" style="24" customWidth="1"/>
    <col min="9477" max="9477" width="56.140625" style="24" customWidth="1"/>
    <col min="9478" max="9478" width="0" style="24" hidden="1" customWidth="1"/>
    <col min="9479" max="9483" width="9" style="24" customWidth="1"/>
    <col min="9484" max="9728" width="9.140625" style="24"/>
    <col min="9729" max="9729" width="0" style="24" hidden="1" customWidth="1"/>
    <col min="9730" max="9730" width="3.28515625" style="24" customWidth="1"/>
    <col min="9731" max="9731" width="3.140625" style="24" customWidth="1"/>
    <col min="9732" max="9732" width="4.5703125" style="24" customWidth="1"/>
    <col min="9733" max="9733" width="56.140625" style="24" customWidth="1"/>
    <col min="9734" max="9734" width="0" style="24" hidden="1" customWidth="1"/>
    <col min="9735" max="9739" width="9" style="24" customWidth="1"/>
    <col min="9740" max="9984" width="9.140625" style="24"/>
    <col min="9985" max="9985" width="0" style="24" hidden="1" customWidth="1"/>
    <col min="9986" max="9986" width="3.28515625" style="24" customWidth="1"/>
    <col min="9987" max="9987" width="3.140625" style="24" customWidth="1"/>
    <col min="9988" max="9988" width="4.5703125" style="24" customWidth="1"/>
    <col min="9989" max="9989" width="56.140625" style="24" customWidth="1"/>
    <col min="9990" max="9990" width="0" style="24" hidden="1" customWidth="1"/>
    <col min="9991" max="9995" width="9" style="24" customWidth="1"/>
    <col min="9996" max="10240" width="9.140625" style="24"/>
    <col min="10241" max="10241" width="0" style="24" hidden="1" customWidth="1"/>
    <col min="10242" max="10242" width="3.28515625" style="24" customWidth="1"/>
    <col min="10243" max="10243" width="3.140625" style="24" customWidth="1"/>
    <col min="10244" max="10244" width="4.5703125" style="24" customWidth="1"/>
    <col min="10245" max="10245" width="56.140625" style="24" customWidth="1"/>
    <col min="10246" max="10246" width="0" style="24" hidden="1" customWidth="1"/>
    <col min="10247" max="10251" width="9" style="24" customWidth="1"/>
    <col min="10252" max="10496" width="9.140625" style="24"/>
    <col min="10497" max="10497" width="0" style="24" hidden="1" customWidth="1"/>
    <col min="10498" max="10498" width="3.28515625" style="24" customWidth="1"/>
    <col min="10499" max="10499" width="3.140625" style="24" customWidth="1"/>
    <col min="10500" max="10500" width="4.5703125" style="24" customWidth="1"/>
    <col min="10501" max="10501" width="56.140625" style="24" customWidth="1"/>
    <col min="10502" max="10502" width="0" style="24" hidden="1" customWidth="1"/>
    <col min="10503" max="10507" width="9" style="24" customWidth="1"/>
    <col min="10508" max="10752" width="9.140625" style="24"/>
    <col min="10753" max="10753" width="0" style="24" hidden="1" customWidth="1"/>
    <col min="10754" max="10754" width="3.28515625" style="24" customWidth="1"/>
    <col min="10755" max="10755" width="3.140625" style="24" customWidth="1"/>
    <col min="10756" max="10756" width="4.5703125" style="24" customWidth="1"/>
    <col min="10757" max="10757" width="56.140625" style="24" customWidth="1"/>
    <col min="10758" max="10758" width="0" style="24" hidden="1" customWidth="1"/>
    <col min="10759" max="10763" width="9" style="24" customWidth="1"/>
    <col min="10764" max="11008" width="9.140625" style="24"/>
    <col min="11009" max="11009" width="0" style="24" hidden="1" customWidth="1"/>
    <col min="11010" max="11010" width="3.28515625" style="24" customWidth="1"/>
    <col min="11011" max="11011" width="3.140625" style="24" customWidth="1"/>
    <col min="11012" max="11012" width="4.5703125" style="24" customWidth="1"/>
    <col min="11013" max="11013" width="56.140625" style="24" customWidth="1"/>
    <col min="11014" max="11014" width="0" style="24" hidden="1" customWidth="1"/>
    <col min="11015" max="11019" width="9" style="24" customWidth="1"/>
    <col min="11020" max="11264" width="9.140625" style="24"/>
    <col min="11265" max="11265" width="0" style="24" hidden="1" customWidth="1"/>
    <col min="11266" max="11266" width="3.28515625" style="24" customWidth="1"/>
    <col min="11267" max="11267" width="3.140625" style="24" customWidth="1"/>
    <col min="11268" max="11268" width="4.5703125" style="24" customWidth="1"/>
    <col min="11269" max="11269" width="56.140625" style="24" customWidth="1"/>
    <col min="11270" max="11270" width="0" style="24" hidden="1" customWidth="1"/>
    <col min="11271" max="11275" width="9" style="24" customWidth="1"/>
    <col min="11276" max="11520" width="9.140625" style="24"/>
    <col min="11521" max="11521" width="0" style="24" hidden="1" customWidth="1"/>
    <col min="11522" max="11522" width="3.28515625" style="24" customWidth="1"/>
    <col min="11523" max="11523" width="3.140625" style="24" customWidth="1"/>
    <col min="11524" max="11524" width="4.5703125" style="24" customWidth="1"/>
    <col min="11525" max="11525" width="56.140625" style="24" customWidth="1"/>
    <col min="11526" max="11526" width="0" style="24" hidden="1" customWidth="1"/>
    <col min="11527" max="11531" width="9" style="24" customWidth="1"/>
    <col min="11532" max="11776" width="9.140625" style="24"/>
    <col min="11777" max="11777" width="0" style="24" hidden="1" customWidth="1"/>
    <col min="11778" max="11778" width="3.28515625" style="24" customWidth="1"/>
    <col min="11779" max="11779" width="3.140625" style="24" customWidth="1"/>
    <col min="11780" max="11780" width="4.5703125" style="24" customWidth="1"/>
    <col min="11781" max="11781" width="56.140625" style="24" customWidth="1"/>
    <col min="11782" max="11782" width="0" style="24" hidden="1" customWidth="1"/>
    <col min="11783" max="11787" width="9" style="24" customWidth="1"/>
    <col min="11788" max="12032" width="9.140625" style="24"/>
    <col min="12033" max="12033" width="0" style="24" hidden="1" customWidth="1"/>
    <col min="12034" max="12034" width="3.28515625" style="24" customWidth="1"/>
    <col min="12035" max="12035" width="3.140625" style="24" customWidth="1"/>
    <col min="12036" max="12036" width="4.5703125" style="24" customWidth="1"/>
    <col min="12037" max="12037" width="56.140625" style="24" customWidth="1"/>
    <col min="12038" max="12038" width="0" style="24" hidden="1" customWidth="1"/>
    <col min="12039" max="12043" width="9" style="24" customWidth="1"/>
    <col min="12044" max="12288" width="9.140625" style="24"/>
    <col min="12289" max="12289" width="0" style="24" hidden="1" customWidth="1"/>
    <col min="12290" max="12290" width="3.28515625" style="24" customWidth="1"/>
    <col min="12291" max="12291" width="3.140625" style="24" customWidth="1"/>
    <col min="12292" max="12292" width="4.5703125" style="24" customWidth="1"/>
    <col min="12293" max="12293" width="56.140625" style="24" customWidth="1"/>
    <col min="12294" max="12294" width="0" style="24" hidden="1" customWidth="1"/>
    <col min="12295" max="12299" width="9" style="24" customWidth="1"/>
    <col min="12300" max="12544" width="9.140625" style="24"/>
    <col min="12545" max="12545" width="0" style="24" hidden="1" customWidth="1"/>
    <col min="12546" max="12546" width="3.28515625" style="24" customWidth="1"/>
    <col min="12547" max="12547" width="3.140625" style="24" customWidth="1"/>
    <col min="12548" max="12548" width="4.5703125" style="24" customWidth="1"/>
    <col min="12549" max="12549" width="56.140625" style="24" customWidth="1"/>
    <col min="12550" max="12550" width="0" style="24" hidden="1" customWidth="1"/>
    <col min="12551" max="12555" width="9" style="24" customWidth="1"/>
    <col min="12556" max="12800" width="9.140625" style="24"/>
    <col min="12801" max="12801" width="0" style="24" hidden="1" customWidth="1"/>
    <col min="12802" max="12802" width="3.28515625" style="24" customWidth="1"/>
    <col min="12803" max="12803" width="3.140625" style="24" customWidth="1"/>
    <col min="12804" max="12804" width="4.5703125" style="24" customWidth="1"/>
    <col min="12805" max="12805" width="56.140625" style="24" customWidth="1"/>
    <col min="12806" max="12806" width="0" style="24" hidden="1" customWidth="1"/>
    <col min="12807" max="12811" width="9" style="24" customWidth="1"/>
    <col min="12812" max="13056" width="9.140625" style="24"/>
    <col min="13057" max="13057" width="0" style="24" hidden="1" customWidth="1"/>
    <col min="13058" max="13058" width="3.28515625" style="24" customWidth="1"/>
    <col min="13059" max="13059" width="3.140625" style="24" customWidth="1"/>
    <col min="13060" max="13060" width="4.5703125" style="24" customWidth="1"/>
    <col min="13061" max="13061" width="56.140625" style="24" customWidth="1"/>
    <col min="13062" max="13062" width="0" style="24" hidden="1" customWidth="1"/>
    <col min="13063" max="13067" width="9" style="24" customWidth="1"/>
    <col min="13068" max="13312" width="9.140625" style="24"/>
    <col min="13313" max="13313" width="0" style="24" hidden="1" customWidth="1"/>
    <col min="13314" max="13314" width="3.28515625" style="24" customWidth="1"/>
    <col min="13315" max="13315" width="3.140625" style="24" customWidth="1"/>
    <col min="13316" max="13316" width="4.5703125" style="24" customWidth="1"/>
    <col min="13317" max="13317" width="56.140625" style="24" customWidth="1"/>
    <col min="13318" max="13318" width="0" style="24" hidden="1" customWidth="1"/>
    <col min="13319" max="13323" width="9" style="24" customWidth="1"/>
    <col min="13324" max="13568" width="9.140625" style="24"/>
    <col min="13569" max="13569" width="0" style="24" hidden="1" customWidth="1"/>
    <col min="13570" max="13570" width="3.28515625" style="24" customWidth="1"/>
    <col min="13571" max="13571" width="3.140625" style="24" customWidth="1"/>
    <col min="13572" max="13572" width="4.5703125" style="24" customWidth="1"/>
    <col min="13573" max="13573" width="56.140625" style="24" customWidth="1"/>
    <col min="13574" max="13574" width="0" style="24" hidden="1" customWidth="1"/>
    <col min="13575" max="13579" width="9" style="24" customWidth="1"/>
    <col min="13580" max="13824" width="9.140625" style="24"/>
    <col min="13825" max="13825" width="0" style="24" hidden="1" customWidth="1"/>
    <col min="13826" max="13826" width="3.28515625" style="24" customWidth="1"/>
    <col min="13827" max="13827" width="3.140625" style="24" customWidth="1"/>
    <col min="13828" max="13828" width="4.5703125" style="24" customWidth="1"/>
    <col min="13829" max="13829" width="56.140625" style="24" customWidth="1"/>
    <col min="13830" max="13830" width="0" style="24" hidden="1" customWidth="1"/>
    <col min="13831" max="13835" width="9" style="24" customWidth="1"/>
    <col min="13836" max="14080" width="9.140625" style="24"/>
    <col min="14081" max="14081" width="0" style="24" hidden="1" customWidth="1"/>
    <col min="14082" max="14082" width="3.28515625" style="24" customWidth="1"/>
    <col min="14083" max="14083" width="3.140625" style="24" customWidth="1"/>
    <col min="14084" max="14084" width="4.5703125" style="24" customWidth="1"/>
    <col min="14085" max="14085" width="56.140625" style="24" customWidth="1"/>
    <col min="14086" max="14086" width="0" style="24" hidden="1" customWidth="1"/>
    <col min="14087" max="14091" width="9" style="24" customWidth="1"/>
    <col min="14092" max="14336" width="9.140625" style="24"/>
    <col min="14337" max="14337" width="0" style="24" hidden="1" customWidth="1"/>
    <col min="14338" max="14338" width="3.28515625" style="24" customWidth="1"/>
    <col min="14339" max="14339" width="3.140625" style="24" customWidth="1"/>
    <col min="14340" max="14340" width="4.5703125" style="24" customWidth="1"/>
    <col min="14341" max="14341" width="56.140625" style="24" customWidth="1"/>
    <col min="14342" max="14342" width="0" style="24" hidden="1" customWidth="1"/>
    <col min="14343" max="14347" width="9" style="24" customWidth="1"/>
    <col min="14348" max="14592" width="9.140625" style="24"/>
    <col min="14593" max="14593" width="0" style="24" hidden="1" customWidth="1"/>
    <col min="14594" max="14594" width="3.28515625" style="24" customWidth="1"/>
    <col min="14595" max="14595" width="3.140625" style="24" customWidth="1"/>
    <col min="14596" max="14596" width="4.5703125" style="24" customWidth="1"/>
    <col min="14597" max="14597" width="56.140625" style="24" customWidth="1"/>
    <col min="14598" max="14598" width="0" style="24" hidden="1" customWidth="1"/>
    <col min="14599" max="14603" width="9" style="24" customWidth="1"/>
    <col min="14604" max="14848" width="9.140625" style="24"/>
    <col min="14849" max="14849" width="0" style="24" hidden="1" customWidth="1"/>
    <col min="14850" max="14850" width="3.28515625" style="24" customWidth="1"/>
    <col min="14851" max="14851" width="3.140625" style="24" customWidth="1"/>
    <col min="14852" max="14852" width="4.5703125" style="24" customWidth="1"/>
    <col min="14853" max="14853" width="56.140625" style="24" customWidth="1"/>
    <col min="14854" max="14854" width="0" style="24" hidden="1" customWidth="1"/>
    <col min="14855" max="14859" width="9" style="24" customWidth="1"/>
    <col min="14860" max="15104" width="9.140625" style="24"/>
    <col min="15105" max="15105" width="0" style="24" hidden="1" customWidth="1"/>
    <col min="15106" max="15106" width="3.28515625" style="24" customWidth="1"/>
    <col min="15107" max="15107" width="3.140625" style="24" customWidth="1"/>
    <col min="15108" max="15108" width="4.5703125" style="24" customWidth="1"/>
    <col min="15109" max="15109" width="56.140625" style="24" customWidth="1"/>
    <col min="15110" max="15110" width="0" style="24" hidden="1" customWidth="1"/>
    <col min="15111" max="15115" width="9" style="24" customWidth="1"/>
    <col min="15116" max="15360" width="9.140625" style="24"/>
    <col min="15361" max="15361" width="0" style="24" hidden="1" customWidth="1"/>
    <col min="15362" max="15362" width="3.28515625" style="24" customWidth="1"/>
    <col min="15363" max="15363" width="3.140625" style="24" customWidth="1"/>
    <col min="15364" max="15364" width="4.5703125" style="24" customWidth="1"/>
    <col min="15365" max="15365" width="56.140625" style="24" customWidth="1"/>
    <col min="15366" max="15366" width="0" style="24" hidden="1" customWidth="1"/>
    <col min="15367" max="15371" width="9" style="24" customWidth="1"/>
    <col min="15372" max="15616" width="9.140625" style="24"/>
    <col min="15617" max="15617" width="0" style="24" hidden="1" customWidth="1"/>
    <col min="15618" max="15618" width="3.28515625" style="24" customWidth="1"/>
    <col min="15619" max="15619" width="3.140625" style="24" customWidth="1"/>
    <col min="15620" max="15620" width="4.5703125" style="24" customWidth="1"/>
    <col min="15621" max="15621" width="56.140625" style="24" customWidth="1"/>
    <col min="15622" max="15622" width="0" style="24" hidden="1" customWidth="1"/>
    <col min="15623" max="15627" width="9" style="24" customWidth="1"/>
    <col min="15628" max="15872" width="9.140625" style="24"/>
    <col min="15873" max="15873" width="0" style="24" hidden="1" customWidth="1"/>
    <col min="15874" max="15874" width="3.28515625" style="24" customWidth="1"/>
    <col min="15875" max="15875" width="3.140625" style="24" customWidth="1"/>
    <col min="15876" max="15876" width="4.5703125" style="24" customWidth="1"/>
    <col min="15877" max="15877" width="56.140625" style="24" customWidth="1"/>
    <col min="15878" max="15878" width="0" style="24" hidden="1" customWidth="1"/>
    <col min="15879" max="15883" width="9" style="24" customWidth="1"/>
    <col min="15884" max="16128" width="9.140625" style="24"/>
    <col min="16129" max="16129" width="0" style="24" hidden="1" customWidth="1"/>
    <col min="16130" max="16130" width="3.28515625" style="24" customWidth="1"/>
    <col min="16131" max="16131" width="3.140625" style="24" customWidth="1"/>
    <col min="16132" max="16132" width="4.5703125" style="24" customWidth="1"/>
    <col min="16133" max="16133" width="56.140625" style="24" customWidth="1"/>
    <col min="16134" max="16134" width="0" style="24" hidden="1" customWidth="1"/>
    <col min="16135" max="16139" width="9" style="24" customWidth="1"/>
    <col min="16140" max="16384" width="9.140625" style="24"/>
  </cols>
  <sheetData>
    <row r="1" spans="1:12" s="31" customFormat="1" ht="15" hidden="1" customHeight="1" x14ac:dyDescent="0.25">
      <c r="A1" s="25"/>
      <c r="B1" s="26"/>
      <c r="C1" s="26"/>
      <c r="D1" s="27"/>
      <c r="E1" s="28"/>
      <c r="F1" s="29"/>
      <c r="G1" s="30"/>
      <c r="H1" s="30"/>
      <c r="I1" s="30"/>
      <c r="J1" s="30"/>
      <c r="K1" s="30"/>
    </row>
    <row r="2" spans="1:12" x14ac:dyDescent="0.25">
      <c r="E2" s="34"/>
      <c r="F2" s="35"/>
      <c r="H2" s="34"/>
      <c r="I2" s="34"/>
      <c r="K2" s="34" t="s">
        <v>105</v>
      </c>
    </row>
    <row r="3" spans="1:12" x14ac:dyDescent="0.25">
      <c r="E3" s="36"/>
      <c r="F3" s="36"/>
      <c r="H3" s="36"/>
      <c r="I3" s="36"/>
      <c r="K3" s="36" t="s">
        <v>106</v>
      </c>
    </row>
    <row r="4" spans="1:12" x14ac:dyDescent="0.25">
      <c r="E4" s="37"/>
      <c r="F4" s="37"/>
      <c r="H4" s="37"/>
      <c r="I4" s="37"/>
      <c r="K4" s="37" t="str">
        <f>CONCATENATE("МО ","""",LEFT(H13,FIND("*",H13,1)-1),""" ")</f>
        <v xml:space="preserve">МО "Поломское" </v>
      </c>
    </row>
    <row r="5" spans="1:12" x14ac:dyDescent="0.25">
      <c r="E5" s="15"/>
      <c r="F5" s="15"/>
      <c r="H5" s="15" t="s">
        <v>284</v>
      </c>
      <c r="I5" s="15">
        <v>2015</v>
      </c>
      <c r="K5" s="15" t="s">
        <v>285</v>
      </c>
    </row>
    <row r="6" spans="1:12" x14ac:dyDescent="0.25">
      <c r="G6" s="15"/>
      <c r="H6" s="15"/>
      <c r="I6" s="15"/>
      <c r="J6" s="15"/>
      <c r="K6" s="15"/>
    </row>
    <row r="7" spans="1:12" ht="15.75" x14ac:dyDescent="0.25">
      <c r="E7" s="168" t="s">
        <v>2</v>
      </c>
      <c r="F7" s="168"/>
      <c r="G7" s="168"/>
      <c r="H7" s="168"/>
      <c r="I7" s="168"/>
      <c r="J7" s="168"/>
      <c r="K7" s="168"/>
    </row>
    <row r="8" spans="1:12" ht="15.75" x14ac:dyDescent="0.25">
      <c r="B8" s="168" t="s">
        <v>107</v>
      </c>
      <c r="C8" s="168"/>
      <c r="D8" s="168"/>
      <c r="E8" s="168"/>
      <c r="F8" s="168"/>
      <c r="G8" s="168"/>
      <c r="H8" s="168"/>
      <c r="I8" s="168"/>
      <c r="J8" s="168"/>
      <c r="K8" s="168"/>
    </row>
    <row r="9" spans="1:12" ht="15.75" customHeight="1" x14ac:dyDescent="0.25">
      <c r="B9" s="38"/>
      <c r="C9" s="169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"Поломское"   за 2014 год</v>
      </c>
      <c r="D9" s="169"/>
      <c r="E9" s="169"/>
      <c r="F9" s="169"/>
      <c r="G9" s="169"/>
      <c r="H9" s="169"/>
      <c r="I9" s="169"/>
      <c r="J9" s="169"/>
      <c r="K9" s="169"/>
    </row>
    <row r="10" spans="1:12" x14ac:dyDescent="0.25">
      <c r="G10" s="39"/>
      <c r="I10" s="39"/>
      <c r="J10" s="39"/>
      <c r="K10" s="39" t="s">
        <v>108</v>
      </c>
    </row>
    <row r="11" spans="1:12" s="31" customFormat="1" ht="83.25" customHeight="1" x14ac:dyDescent="0.25">
      <c r="A11" s="25"/>
      <c r="B11" s="40" t="s">
        <v>109</v>
      </c>
      <c r="C11" s="40" t="s">
        <v>110</v>
      </c>
      <c r="D11" s="41" t="s">
        <v>111</v>
      </c>
      <c r="E11" s="41"/>
      <c r="F11" s="42"/>
      <c r="G11" s="43" t="str">
        <f>CONCATENATE("Исполнение на ",RIGHT(G13,10))</f>
        <v>Исполнение на 01.01.2014</v>
      </c>
      <c r="H11" s="44" t="str">
        <f>CONCATENATE("Уточнён-ный план на ",IF(MID(H13,FIND("*",H13,1)+4,2)="01",CONCATENATE(TEXT(VALUE(RIGHT(H13,4)-1),"0000")," год"),CONCATENATE(RIGHT(H13,4)," год")))</f>
        <v>Уточнён-ный план на 2014 год</v>
      </c>
      <c r="I11" s="43" t="str">
        <f>CONCATENATE("Исполнение на ",RIGHT(H13,10))</f>
        <v>Исполнение на 01.01.2015</v>
      </c>
      <c r="J11" s="44" t="s">
        <v>112</v>
      </c>
      <c r="K11" s="44" t="s">
        <v>113</v>
      </c>
      <c r="L11" s="24"/>
    </row>
    <row r="12" spans="1:12" s="47" customFormat="1" ht="45.75" hidden="1" customHeight="1" x14ac:dyDescent="0.25">
      <c r="A12" s="45" t="s">
        <v>114</v>
      </c>
      <c r="B12" s="143" t="s">
        <v>115</v>
      </c>
      <c r="C12" s="143" t="s">
        <v>116</v>
      </c>
      <c r="D12" s="144" t="s">
        <v>117</v>
      </c>
      <c r="E12" s="143" t="s">
        <v>118</v>
      </c>
      <c r="F12" s="143" t="s">
        <v>119</v>
      </c>
      <c r="G12" s="145" t="s">
        <v>120</v>
      </c>
      <c r="H12" s="145" t="s">
        <v>121</v>
      </c>
      <c r="I12" s="145" t="s">
        <v>122</v>
      </c>
      <c r="J12" s="145" t="s">
        <v>20</v>
      </c>
      <c r="K12" s="145" t="s">
        <v>21</v>
      </c>
    </row>
    <row r="13" spans="1:12" s="50" customFormat="1" ht="36.75" hidden="1" customHeight="1" x14ac:dyDescent="0.2">
      <c r="A13" s="48" t="s">
        <v>123</v>
      </c>
      <c r="B13" s="146" t="s">
        <v>109</v>
      </c>
      <c r="C13" s="146" t="s">
        <v>110</v>
      </c>
      <c r="D13" s="147" t="s">
        <v>124</v>
      </c>
      <c r="E13" s="146" t="s">
        <v>111</v>
      </c>
      <c r="F13" s="146" t="s">
        <v>125</v>
      </c>
      <c r="G13" s="148" t="s">
        <v>26</v>
      </c>
      <c r="H13" s="148" t="s">
        <v>27</v>
      </c>
      <c r="I13" s="148" t="s">
        <v>28</v>
      </c>
      <c r="J13" s="148" t="s">
        <v>7</v>
      </c>
      <c r="K13" s="148" t="s">
        <v>32</v>
      </c>
    </row>
    <row r="14" spans="1:12" s="54" customFormat="1" ht="13.5" hidden="1" customHeight="1" x14ac:dyDescent="0.2">
      <c r="A14" s="51" t="s">
        <v>124</v>
      </c>
      <c r="B14" s="149" t="s">
        <v>124</v>
      </c>
      <c r="C14" s="149" t="s">
        <v>124</v>
      </c>
      <c r="D14" s="147"/>
      <c r="E14" s="150" t="s">
        <v>126</v>
      </c>
      <c r="F14" s="146" t="s">
        <v>124</v>
      </c>
      <c r="G14" s="151">
        <v>2496.4</v>
      </c>
      <c r="H14" s="151">
        <v>3386.17</v>
      </c>
      <c r="I14" s="151">
        <v>3183.43</v>
      </c>
      <c r="J14" s="131">
        <v>127.5</v>
      </c>
      <c r="K14" s="131">
        <v>94</v>
      </c>
    </row>
    <row r="15" spans="1:12" s="50" customFormat="1" ht="14.25" x14ac:dyDescent="0.2">
      <c r="A15" s="48" t="s">
        <v>127</v>
      </c>
      <c r="B15" s="149" t="s">
        <v>42</v>
      </c>
      <c r="C15" s="149"/>
      <c r="D15" s="147"/>
      <c r="E15" s="152" t="s">
        <v>128</v>
      </c>
      <c r="F15" s="146" t="s">
        <v>124</v>
      </c>
      <c r="G15" s="151">
        <v>1160.8699999999999</v>
      </c>
      <c r="H15" s="151">
        <v>1247.5</v>
      </c>
      <c r="I15" s="151">
        <v>1232.24</v>
      </c>
      <c r="J15" s="131">
        <v>106.1</v>
      </c>
      <c r="K15" s="131">
        <v>98.8</v>
      </c>
    </row>
    <row r="16" spans="1:12" s="31" customFormat="1" ht="24.75" x14ac:dyDescent="0.25">
      <c r="A16" s="25" t="s">
        <v>129</v>
      </c>
      <c r="B16" s="153" t="s">
        <v>42</v>
      </c>
      <c r="C16" s="153" t="s">
        <v>130</v>
      </c>
      <c r="D16" s="154"/>
      <c r="E16" s="155" t="s">
        <v>131</v>
      </c>
      <c r="F16" s="156" t="s">
        <v>124</v>
      </c>
      <c r="G16" s="157">
        <v>420.86</v>
      </c>
      <c r="H16" s="157">
        <v>473.1</v>
      </c>
      <c r="I16" s="157">
        <v>472.57</v>
      </c>
      <c r="J16" s="158">
        <v>112.3</v>
      </c>
      <c r="K16" s="158">
        <v>99.9</v>
      </c>
    </row>
    <row r="17" spans="1:11" s="47" customFormat="1" ht="30" x14ac:dyDescent="0.25">
      <c r="A17" s="45" t="s">
        <v>129</v>
      </c>
      <c r="B17" s="159"/>
      <c r="C17" s="159"/>
      <c r="D17" s="144" t="s">
        <v>132</v>
      </c>
      <c r="E17" s="160" t="s">
        <v>133</v>
      </c>
      <c r="F17" s="143" t="s">
        <v>134</v>
      </c>
      <c r="G17" s="161">
        <v>369.86</v>
      </c>
      <c r="H17" s="161">
        <v>473.1</v>
      </c>
      <c r="I17" s="161">
        <v>472.57</v>
      </c>
      <c r="J17" s="128">
        <v>127.8</v>
      </c>
      <c r="K17" s="128">
        <v>99.9</v>
      </c>
    </row>
    <row r="18" spans="1:11" s="31" customFormat="1" ht="36.75" x14ac:dyDescent="0.25">
      <c r="A18" s="25" t="s">
        <v>135</v>
      </c>
      <c r="B18" s="153" t="s">
        <v>42</v>
      </c>
      <c r="C18" s="153" t="s">
        <v>136</v>
      </c>
      <c r="D18" s="154"/>
      <c r="E18" s="155" t="s">
        <v>137</v>
      </c>
      <c r="F18" s="156" t="s">
        <v>124</v>
      </c>
      <c r="G18" s="157">
        <v>740.01</v>
      </c>
      <c r="H18" s="157">
        <v>774.4</v>
      </c>
      <c r="I18" s="157">
        <v>759.67</v>
      </c>
      <c r="J18" s="158">
        <v>102.7</v>
      </c>
      <c r="K18" s="158">
        <v>98.1</v>
      </c>
    </row>
    <row r="19" spans="1:11" s="31" customFormat="1" ht="24.75" x14ac:dyDescent="0.25">
      <c r="A19" s="25" t="s">
        <v>135</v>
      </c>
      <c r="B19" s="153"/>
      <c r="C19" s="153"/>
      <c r="D19" s="154" t="s">
        <v>132</v>
      </c>
      <c r="E19" s="155" t="s">
        <v>138</v>
      </c>
      <c r="F19" s="156" t="s">
        <v>139</v>
      </c>
      <c r="G19" s="157">
        <v>636.71</v>
      </c>
      <c r="H19" s="157">
        <v>760.4</v>
      </c>
      <c r="I19" s="157">
        <v>745.69</v>
      </c>
      <c r="J19" s="158">
        <v>117.1</v>
      </c>
      <c r="K19" s="158">
        <v>98.1</v>
      </c>
    </row>
    <row r="20" spans="1:11" s="31" customFormat="1" ht="21.75" x14ac:dyDescent="0.25">
      <c r="A20" s="25" t="s">
        <v>135</v>
      </c>
      <c r="B20" s="153"/>
      <c r="C20" s="153"/>
      <c r="D20" s="154" t="s">
        <v>132</v>
      </c>
      <c r="E20" s="155" t="s">
        <v>140</v>
      </c>
      <c r="F20" s="156" t="s">
        <v>141</v>
      </c>
      <c r="G20" s="157">
        <v>17.3</v>
      </c>
      <c r="H20" s="157">
        <v>14</v>
      </c>
      <c r="I20" s="157">
        <v>13.98</v>
      </c>
      <c r="J20" s="158">
        <v>80.8</v>
      </c>
      <c r="K20" s="158">
        <v>99.9</v>
      </c>
    </row>
    <row r="21" spans="1:11" s="50" customFormat="1" ht="14.25" x14ac:dyDescent="0.2">
      <c r="A21" s="48" t="s">
        <v>142</v>
      </c>
      <c r="B21" s="149" t="s">
        <v>130</v>
      </c>
      <c r="C21" s="149"/>
      <c r="D21" s="147"/>
      <c r="E21" s="152" t="s">
        <v>143</v>
      </c>
      <c r="F21" s="146" t="s">
        <v>124</v>
      </c>
      <c r="G21" s="151">
        <v>39.94</v>
      </c>
      <c r="H21" s="151">
        <v>55</v>
      </c>
      <c r="I21" s="151">
        <v>50.38</v>
      </c>
      <c r="J21" s="131">
        <v>126.1</v>
      </c>
      <c r="K21" s="131">
        <v>91.6</v>
      </c>
    </row>
    <row r="22" spans="1:11" s="31" customFormat="1" x14ac:dyDescent="0.25">
      <c r="A22" s="25" t="s">
        <v>144</v>
      </c>
      <c r="B22" s="153" t="s">
        <v>130</v>
      </c>
      <c r="C22" s="153" t="s">
        <v>145</v>
      </c>
      <c r="D22" s="154"/>
      <c r="E22" s="155" t="s">
        <v>146</v>
      </c>
      <c r="F22" s="156" t="s">
        <v>124</v>
      </c>
      <c r="G22" s="157">
        <v>39.94</v>
      </c>
      <c r="H22" s="157">
        <v>55</v>
      </c>
      <c r="I22" s="157">
        <v>50.38</v>
      </c>
      <c r="J22" s="158">
        <v>126.1</v>
      </c>
      <c r="K22" s="158">
        <v>91.6</v>
      </c>
    </row>
    <row r="23" spans="1:11" s="31" customFormat="1" ht="24.75" x14ac:dyDescent="0.25">
      <c r="A23" s="25" t="s">
        <v>144</v>
      </c>
      <c r="B23" s="153"/>
      <c r="C23" s="153"/>
      <c r="D23" s="154" t="s">
        <v>132</v>
      </c>
      <c r="E23" s="155" t="s">
        <v>147</v>
      </c>
      <c r="F23" s="156" t="s">
        <v>148</v>
      </c>
      <c r="G23" s="157">
        <v>39.94</v>
      </c>
      <c r="H23" s="157">
        <v>55</v>
      </c>
      <c r="I23" s="157">
        <v>50.38</v>
      </c>
      <c r="J23" s="158">
        <v>126.1</v>
      </c>
      <c r="K23" s="158">
        <v>91.6</v>
      </c>
    </row>
    <row r="24" spans="1:11" s="50" customFormat="1" ht="14.25" x14ac:dyDescent="0.2">
      <c r="A24" s="48" t="s">
        <v>149</v>
      </c>
      <c r="B24" s="149" t="s">
        <v>145</v>
      </c>
      <c r="C24" s="149"/>
      <c r="D24" s="147"/>
      <c r="E24" s="152" t="s">
        <v>150</v>
      </c>
      <c r="F24" s="146" t="s">
        <v>124</v>
      </c>
      <c r="G24" s="151">
        <v>178</v>
      </c>
      <c r="H24" s="151">
        <v>39.5</v>
      </c>
      <c r="I24" s="151">
        <v>39.5</v>
      </c>
      <c r="J24" s="131">
        <v>22.2</v>
      </c>
      <c r="K24" s="131">
        <v>100</v>
      </c>
    </row>
    <row r="25" spans="1:11" s="31" customFormat="1" x14ac:dyDescent="0.25">
      <c r="A25" s="25" t="s">
        <v>151</v>
      </c>
      <c r="B25" s="153" t="s">
        <v>145</v>
      </c>
      <c r="C25" s="153" t="s">
        <v>65</v>
      </c>
      <c r="D25" s="154"/>
      <c r="E25" s="155" t="s">
        <v>152</v>
      </c>
      <c r="F25" s="156" t="s">
        <v>124</v>
      </c>
      <c r="G25" s="157">
        <v>178</v>
      </c>
      <c r="H25" s="157">
        <v>39.5</v>
      </c>
      <c r="I25" s="157">
        <v>39.5</v>
      </c>
      <c r="J25" s="158">
        <v>22.2</v>
      </c>
      <c r="K25" s="158">
        <v>100</v>
      </c>
    </row>
    <row r="26" spans="1:11" s="47" customFormat="1" ht="30" x14ac:dyDescent="0.25">
      <c r="A26" s="45" t="s">
        <v>151</v>
      </c>
      <c r="B26" s="159"/>
      <c r="C26" s="159"/>
      <c r="D26" s="144" t="s">
        <v>132</v>
      </c>
      <c r="E26" s="160" t="s">
        <v>153</v>
      </c>
      <c r="F26" s="143" t="s">
        <v>154</v>
      </c>
      <c r="G26" s="161">
        <v>0</v>
      </c>
      <c r="H26" s="161">
        <v>0.5</v>
      </c>
      <c r="I26" s="161">
        <v>0.5</v>
      </c>
      <c r="J26" s="128"/>
      <c r="K26" s="128">
        <v>100</v>
      </c>
    </row>
    <row r="27" spans="1:11" s="31" customFormat="1" ht="24.75" x14ac:dyDescent="0.25">
      <c r="A27" s="25" t="s">
        <v>151</v>
      </c>
      <c r="B27" s="153"/>
      <c r="C27" s="153"/>
      <c r="D27" s="154" t="s">
        <v>132</v>
      </c>
      <c r="E27" s="155" t="s">
        <v>155</v>
      </c>
      <c r="F27" s="156" t="s">
        <v>156</v>
      </c>
      <c r="G27" s="157"/>
      <c r="H27" s="157">
        <v>39</v>
      </c>
      <c r="I27" s="157">
        <v>39</v>
      </c>
      <c r="J27" s="158"/>
      <c r="K27" s="158">
        <v>100</v>
      </c>
    </row>
    <row r="28" spans="1:11" s="50" customFormat="1" ht="14.25" x14ac:dyDescent="0.2">
      <c r="A28" s="48" t="s">
        <v>157</v>
      </c>
      <c r="B28" s="149" t="s">
        <v>136</v>
      </c>
      <c r="C28" s="149"/>
      <c r="D28" s="147"/>
      <c r="E28" s="152" t="s">
        <v>158</v>
      </c>
      <c r="F28" s="146" t="s">
        <v>124</v>
      </c>
      <c r="G28" s="151">
        <v>301.08999999999997</v>
      </c>
      <c r="H28" s="151">
        <v>897.51</v>
      </c>
      <c r="I28" s="151">
        <v>725.3</v>
      </c>
      <c r="J28" s="131">
        <v>240.9</v>
      </c>
      <c r="K28" s="131">
        <v>80.8</v>
      </c>
    </row>
    <row r="29" spans="1:11" s="31" customFormat="1" x14ac:dyDescent="0.25">
      <c r="A29" s="25" t="s">
        <v>159</v>
      </c>
      <c r="B29" s="153" t="s">
        <v>136</v>
      </c>
      <c r="C29" s="153" t="s">
        <v>160</v>
      </c>
      <c r="D29" s="154"/>
      <c r="E29" s="155" t="s">
        <v>161</v>
      </c>
      <c r="F29" s="156" t="s">
        <v>124</v>
      </c>
      <c r="G29" s="157">
        <v>226.8</v>
      </c>
      <c r="H29" s="157">
        <v>772</v>
      </c>
      <c r="I29" s="157">
        <v>599.79</v>
      </c>
      <c r="J29" s="158">
        <v>264.5</v>
      </c>
      <c r="K29" s="158">
        <v>77.7</v>
      </c>
    </row>
    <row r="30" spans="1:11" s="31" customFormat="1" ht="21.75" x14ac:dyDescent="0.25">
      <c r="A30" s="25" t="s">
        <v>159</v>
      </c>
      <c r="B30" s="153"/>
      <c r="C30" s="153"/>
      <c r="D30" s="154" t="s">
        <v>132</v>
      </c>
      <c r="E30" s="155" t="s">
        <v>162</v>
      </c>
      <c r="F30" s="156" t="s">
        <v>163</v>
      </c>
      <c r="G30" s="157">
        <v>34.799999999999997</v>
      </c>
      <c r="H30" s="157">
        <v>772</v>
      </c>
      <c r="I30" s="157">
        <v>599.79</v>
      </c>
      <c r="J30" s="158">
        <v>1723.5</v>
      </c>
      <c r="K30" s="158">
        <v>77.7</v>
      </c>
    </row>
    <row r="31" spans="1:11" s="31" customFormat="1" x14ac:dyDescent="0.25">
      <c r="A31" s="25" t="s">
        <v>164</v>
      </c>
      <c r="B31" s="153" t="s">
        <v>136</v>
      </c>
      <c r="C31" s="153" t="s">
        <v>165</v>
      </c>
      <c r="D31" s="154"/>
      <c r="E31" s="155" t="s">
        <v>166</v>
      </c>
      <c r="F31" s="156" t="s">
        <v>124</v>
      </c>
      <c r="G31" s="157">
        <v>74.290000000000006</v>
      </c>
      <c r="H31" s="157">
        <v>125.51</v>
      </c>
      <c r="I31" s="157">
        <v>125.51</v>
      </c>
      <c r="J31" s="158">
        <v>168.9</v>
      </c>
      <c r="K31" s="158">
        <v>100</v>
      </c>
    </row>
    <row r="32" spans="1:11" s="47" customFormat="1" ht="30" x14ac:dyDescent="0.25">
      <c r="A32" s="45" t="s">
        <v>164</v>
      </c>
      <c r="B32" s="159"/>
      <c r="C32" s="159"/>
      <c r="D32" s="144" t="s">
        <v>132</v>
      </c>
      <c r="E32" s="160" t="s">
        <v>167</v>
      </c>
      <c r="F32" s="143" t="s">
        <v>168</v>
      </c>
      <c r="G32" s="161">
        <v>74.290000000000006</v>
      </c>
      <c r="H32" s="161">
        <v>125.51</v>
      </c>
      <c r="I32" s="161">
        <v>125.51</v>
      </c>
      <c r="J32" s="128">
        <v>168.9</v>
      </c>
      <c r="K32" s="128">
        <v>100</v>
      </c>
    </row>
    <row r="33" spans="1:11" s="50" customFormat="1" ht="14.25" x14ac:dyDescent="0.2">
      <c r="A33" s="48" t="s">
        <v>169</v>
      </c>
      <c r="B33" s="149" t="s">
        <v>170</v>
      </c>
      <c r="C33" s="149"/>
      <c r="D33" s="147"/>
      <c r="E33" s="152" t="s">
        <v>171</v>
      </c>
      <c r="F33" s="146" t="s">
        <v>124</v>
      </c>
      <c r="G33" s="151">
        <v>54</v>
      </c>
      <c r="H33" s="151">
        <v>80.260000000000005</v>
      </c>
      <c r="I33" s="151">
        <v>69.61</v>
      </c>
      <c r="J33" s="131">
        <v>128.9</v>
      </c>
      <c r="K33" s="131">
        <v>86.7</v>
      </c>
    </row>
    <row r="34" spans="1:11" s="31" customFormat="1" x14ac:dyDescent="0.25">
      <c r="A34" s="25" t="s">
        <v>172</v>
      </c>
      <c r="B34" s="153" t="s">
        <v>170</v>
      </c>
      <c r="C34" s="153" t="s">
        <v>145</v>
      </c>
      <c r="D34" s="154"/>
      <c r="E34" s="155" t="s">
        <v>173</v>
      </c>
      <c r="F34" s="156" t="s">
        <v>124</v>
      </c>
      <c r="G34" s="157">
        <v>54</v>
      </c>
      <c r="H34" s="157">
        <v>80.260000000000005</v>
      </c>
      <c r="I34" s="157">
        <v>69.61</v>
      </c>
      <c r="J34" s="158">
        <v>128.9</v>
      </c>
      <c r="K34" s="158">
        <v>86.7</v>
      </c>
    </row>
    <row r="35" spans="1:11" s="31" customFormat="1" ht="21.75" x14ac:dyDescent="0.25">
      <c r="A35" s="25" t="s">
        <v>172</v>
      </c>
      <c r="B35" s="153"/>
      <c r="C35" s="153"/>
      <c r="D35" s="154" t="s">
        <v>132</v>
      </c>
      <c r="E35" s="155" t="s">
        <v>174</v>
      </c>
      <c r="F35" s="156" t="s">
        <v>175</v>
      </c>
      <c r="G35" s="157"/>
      <c r="H35" s="157">
        <v>33</v>
      </c>
      <c r="I35" s="157">
        <v>33</v>
      </c>
      <c r="J35" s="158"/>
      <c r="K35" s="158">
        <v>100</v>
      </c>
    </row>
    <row r="36" spans="1:11" s="47" customFormat="1" ht="30" x14ac:dyDescent="0.25">
      <c r="A36" s="45" t="s">
        <v>172</v>
      </c>
      <c r="B36" s="159"/>
      <c r="C36" s="159"/>
      <c r="D36" s="144" t="s">
        <v>132</v>
      </c>
      <c r="E36" s="160" t="s">
        <v>176</v>
      </c>
      <c r="F36" s="143" t="s">
        <v>177</v>
      </c>
      <c r="G36" s="161">
        <v>14</v>
      </c>
      <c r="H36" s="161">
        <v>10.26</v>
      </c>
      <c r="I36" s="161">
        <v>1.06</v>
      </c>
      <c r="J36" s="128">
        <v>7.6</v>
      </c>
      <c r="K36" s="128">
        <v>10.3</v>
      </c>
    </row>
    <row r="37" spans="1:11" s="47" customFormat="1" ht="30" x14ac:dyDescent="0.25">
      <c r="A37" s="45" t="s">
        <v>172</v>
      </c>
      <c r="B37" s="159"/>
      <c r="C37" s="159"/>
      <c r="D37" s="144" t="s">
        <v>132</v>
      </c>
      <c r="E37" s="160" t="s">
        <v>178</v>
      </c>
      <c r="F37" s="143" t="s">
        <v>179</v>
      </c>
      <c r="G37" s="161"/>
      <c r="H37" s="161">
        <v>37</v>
      </c>
      <c r="I37" s="161">
        <v>35.549999999999997</v>
      </c>
      <c r="J37" s="128"/>
      <c r="K37" s="128">
        <v>96.1</v>
      </c>
    </row>
    <row r="38" spans="1:11" s="50" customFormat="1" ht="14.25" x14ac:dyDescent="0.2">
      <c r="A38" s="48" t="s">
        <v>180</v>
      </c>
      <c r="B38" s="149" t="s">
        <v>181</v>
      </c>
      <c r="C38" s="149"/>
      <c r="D38" s="147"/>
      <c r="E38" s="152" t="s">
        <v>182</v>
      </c>
      <c r="F38" s="146" t="s">
        <v>124</v>
      </c>
      <c r="G38" s="151">
        <v>762.5</v>
      </c>
      <c r="H38" s="151">
        <v>1066.4000000000001</v>
      </c>
      <c r="I38" s="151">
        <v>1066.4000000000001</v>
      </c>
      <c r="J38" s="131">
        <v>139.9</v>
      </c>
      <c r="K38" s="131">
        <v>100</v>
      </c>
    </row>
    <row r="39" spans="1:11" s="31" customFormat="1" x14ac:dyDescent="0.25">
      <c r="A39" s="25" t="s">
        <v>183</v>
      </c>
      <c r="B39" s="153" t="s">
        <v>181</v>
      </c>
      <c r="C39" s="153" t="s">
        <v>42</v>
      </c>
      <c r="D39" s="154"/>
      <c r="E39" s="155" t="s">
        <v>184</v>
      </c>
      <c r="F39" s="156" t="s">
        <v>124</v>
      </c>
      <c r="G39" s="157">
        <v>762.5</v>
      </c>
      <c r="H39" s="157">
        <v>1066.4000000000001</v>
      </c>
      <c r="I39" s="157">
        <v>1066.4000000000001</v>
      </c>
      <c r="J39" s="158">
        <v>139.9</v>
      </c>
      <c r="K39" s="158">
        <v>100</v>
      </c>
    </row>
    <row r="40" spans="1:11" s="31" customFormat="1" ht="21.75" x14ac:dyDescent="0.25">
      <c r="A40" s="25" t="s">
        <v>183</v>
      </c>
      <c r="B40" s="153"/>
      <c r="C40" s="153"/>
      <c r="D40" s="154" t="s">
        <v>132</v>
      </c>
      <c r="E40" s="155" t="s">
        <v>185</v>
      </c>
      <c r="F40" s="156" t="s">
        <v>186</v>
      </c>
      <c r="G40" s="157">
        <v>762.5</v>
      </c>
      <c r="H40" s="157">
        <v>1066.4000000000001</v>
      </c>
      <c r="I40" s="157">
        <v>1066.4000000000001</v>
      </c>
      <c r="J40" s="158">
        <v>139.9</v>
      </c>
      <c r="K40" s="158">
        <v>100</v>
      </c>
    </row>
    <row r="41" spans="1:11" x14ac:dyDescent="0.25">
      <c r="B41" s="162"/>
      <c r="C41" s="162"/>
      <c r="D41" s="163"/>
      <c r="E41" s="132" t="s">
        <v>187</v>
      </c>
      <c r="F41" s="162"/>
      <c r="G41" s="164">
        <f>G14</f>
        <v>2496.4</v>
      </c>
      <c r="H41" s="164">
        <f>H14</f>
        <v>3386.17</v>
      </c>
      <c r="I41" s="164">
        <f>I14</f>
        <v>3183.43</v>
      </c>
      <c r="J41" s="164">
        <f>J14</f>
        <v>127.5</v>
      </c>
      <c r="K41" s="164">
        <f>K14</f>
        <v>94</v>
      </c>
    </row>
    <row r="42" spans="1:11" ht="24.75" x14ac:dyDescent="0.25">
      <c r="B42" s="162"/>
      <c r="C42" s="162"/>
      <c r="D42" s="163"/>
      <c r="E42" s="165" t="s">
        <v>188</v>
      </c>
      <c r="F42" s="162"/>
      <c r="G42" s="164"/>
      <c r="H42" s="164"/>
      <c r="I42" s="164"/>
      <c r="J42" s="164" t="str">
        <f>IF(G42&lt;&gt;0,IF(I42&lt;&gt;0,ROUND(100*I42/G42,1),""),"")</f>
        <v/>
      </c>
      <c r="K42" s="164" t="str">
        <f>IF(I42&lt;&gt;0,IF(H42&lt;&gt;0,ROUND(100*I42/H42,1),""),"")</f>
        <v/>
      </c>
    </row>
    <row r="43" spans="1:11" x14ac:dyDescent="0.25">
      <c r="B43" s="162"/>
      <c r="C43" s="162"/>
      <c r="D43" s="163"/>
      <c r="E43" s="166" t="s">
        <v>189</v>
      </c>
      <c r="F43" s="162"/>
      <c r="G43" s="164">
        <f>G42+G41</f>
        <v>2496.4</v>
      </c>
      <c r="H43" s="164">
        <f>H41+H42</f>
        <v>3386.17</v>
      </c>
      <c r="I43" s="164">
        <f>I41+I42</f>
        <v>3183.43</v>
      </c>
      <c r="J43" s="164">
        <f>IF(I43&lt;&gt;0,IF(G43&lt;&gt;0,ROUND(100*I43/G43,1),""),"")</f>
        <v>127.5</v>
      </c>
      <c r="K43" s="164">
        <f>IF(I43&lt;&gt;0,IF(H43&lt;&gt;0,ROUND(100*I43/H43,1),""),"")</f>
        <v>94</v>
      </c>
    </row>
  </sheetData>
  <mergeCells count="3">
    <mergeCell ref="E7:K7"/>
    <mergeCell ref="B8:K8"/>
    <mergeCell ref="C9:K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BreakPreview" topLeftCell="A2" zoomScaleNormal="100" zoomScaleSheetLayoutView="100" workbookViewId="0">
      <selection activeCell="L10" sqref="L10"/>
    </sheetView>
  </sheetViews>
  <sheetFormatPr defaultRowHeight="15" x14ac:dyDescent="0.25"/>
  <cols>
    <col min="1" max="1" width="50.85546875" style="32" customWidth="1"/>
    <col min="2" max="2" width="5.85546875" style="66" customWidth="1"/>
    <col min="3" max="3" width="7" style="66" hidden="1" customWidth="1"/>
    <col min="4" max="4" width="4" style="66" customWidth="1"/>
    <col min="5" max="5" width="3.42578125" style="66" customWidth="1"/>
    <col min="6" max="6" width="9.140625" style="66"/>
    <col min="7" max="7" width="4.28515625" style="66" customWidth="1"/>
    <col min="8" max="8" width="9" style="67" hidden="1" customWidth="1"/>
    <col min="9" max="9" width="9" style="67" customWidth="1"/>
    <col min="10" max="10" width="8.7109375" style="67" customWidth="1"/>
    <col min="11" max="11" width="9" style="67" hidden="1" customWidth="1"/>
    <col min="12" max="12" width="9" style="67" customWidth="1"/>
    <col min="13" max="256" width="9.140625" style="24"/>
    <col min="257" max="257" width="50.85546875" style="24" customWidth="1"/>
    <col min="258" max="258" width="5.85546875" style="24" customWidth="1"/>
    <col min="259" max="259" width="0" style="24" hidden="1" customWidth="1"/>
    <col min="260" max="260" width="4" style="24" customWidth="1"/>
    <col min="261" max="261" width="3.42578125" style="24" customWidth="1"/>
    <col min="262" max="262" width="9.140625" style="24"/>
    <col min="263" max="263" width="4.5703125" style="24" customWidth="1"/>
    <col min="264" max="268" width="9" style="24" customWidth="1"/>
    <col min="269" max="512" width="9.140625" style="24"/>
    <col min="513" max="513" width="50.85546875" style="24" customWidth="1"/>
    <col min="514" max="514" width="5.85546875" style="24" customWidth="1"/>
    <col min="515" max="515" width="0" style="24" hidden="1" customWidth="1"/>
    <col min="516" max="516" width="4" style="24" customWidth="1"/>
    <col min="517" max="517" width="3.42578125" style="24" customWidth="1"/>
    <col min="518" max="518" width="9.140625" style="24"/>
    <col min="519" max="519" width="4.5703125" style="24" customWidth="1"/>
    <col min="520" max="524" width="9" style="24" customWidth="1"/>
    <col min="525" max="768" width="9.140625" style="24"/>
    <col min="769" max="769" width="50.85546875" style="24" customWidth="1"/>
    <col min="770" max="770" width="5.85546875" style="24" customWidth="1"/>
    <col min="771" max="771" width="0" style="24" hidden="1" customWidth="1"/>
    <col min="772" max="772" width="4" style="24" customWidth="1"/>
    <col min="773" max="773" width="3.42578125" style="24" customWidth="1"/>
    <col min="774" max="774" width="9.140625" style="24"/>
    <col min="775" max="775" width="4.5703125" style="24" customWidth="1"/>
    <col min="776" max="780" width="9" style="24" customWidth="1"/>
    <col min="781" max="1024" width="9.140625" style="24"/>
    <col min="1025" max="1025" width="50.85546875" style="24" customWidth="1"/>
    <col min="1026" max="1026" width="5.85546875" style="24" customWidth="1"/>
    <col min="1027" max="1027" width="0" style="24" hidden="1" customWidth="1"/>
    <col min="1028" max="1028" width="4" style="24" customWidth="1"/>
    <col min="1029" max="1029" width="3.42578125" style="24" customWidth="1"/>
    <col min="1030" max="1030" width="9.140625" style="24"/>
    <col min="1031" max="1031" width="4.5703125" style="24" customWidth="1"/>
    <col min="1032" max="1036" width="9" style="24" customWidth="1"/>
    <col min="1037" max="1280" width="9.140625" style="24"/>
    <col min="1281" max="1281" width="50.85546875" style="24" customWidth="1"/>
    <col min="1282" max="1282" width="5.85546875" style="24" customWidth="1"/>
    <col min="1283" max="1283" width="0" style="24" hidden="1" customWidth="1"/>
    <col min="1284" max="1284" width="4" style="24" customWidth="1"/>
    <col min="1285" max="1285" width="3.42578125" style="24" customWidth="1"/>
    <col min="1286" max="1286" width="9.140625" style="24"/>
    <col min="1287" max="1287" width="4.5703125" style="24" customWidth="1"/>
    <col min="1288" max="1292" width="9" style="24" customWidth="1"/>
    <col min="1293" max="1536" width="9.140625" style="24"/>
    <col min="1537" max="1537" width="50.85546875" style="24" customWidth="1"/>
    <col min="1538" max="1538" width="5.85546875" style="24" customWidth="1"/>
    <col min="1539" max="1539" width="0" style="24" hidden="1" customWidth="1"/>
    <col min="1540" max="1540" width="4" style="24" customWidth="1"/>
    <col min="1541" max="1541" width="3.42578125" style="24" customWidth="1"/>
    <col min="1542" max="1542" width="9.140625" style="24"/>
    <col min="1543" max="1543" width="4.5703125" style="24" customWidth="1"/>
    <col min="1544" max="1548" width="9" style="24" customWidth="1"/>
    <col min="1549" max="1792" width="9.140625" style="24"/>
    <col min="1793" max="1793" width="50.85546875" style="24" customWidth="1"/>
    <col min="1794" max="1794" width="5.85546875" style="24" customWidth="1"/>
    <col min="1795" max="1795" width="0" style="24" hidden="1" customWidth="1"/>
    <col min="1796" max="1796" width="4" style="24" customWidth="1"/>
    <col min="1797" max="1797" width="3.42578125" style="24" customWidth="1"/>
    <col min="1798" max="1798" width="9.140625" style="24"/>
    <col min="1799" max="1799" width="4.5703125" style="24" customWidth="1"/>
    <col min="1800" max="1804" width="9" style="24" customWidth="1"/>
    <col min="1805" max="2048" width="9.140625" style="24"/>
    <col min="2049" max="2049" width="50.85546875" style="24" customWidth="1"/>
    <col min="2050" max="2050" width="5.85546875" style="24" customWidth="1"/>
    <col min="2051" max="2051" width="0" style="24" hidden="1" customWidth="1"/>
    <col min="2052" max="2052" width="4" style="24" customWidth="1"/>
    <col min="2053" max="2053" width="3.42578125" style="24" customWidth="1"/>
    <col min="2054" max="2054" width="9.140625" style="24"/>
    <col min="2055" max="2055" width="4.5703125" style="24" customWidth="1"/>
    <col min="2056" max="2060" width="9" style="24" customWidth="1"/>
    <col min="2061" max="2304" width="9.140625" style="24"/>
    <col min="2305" max="2305" width="50.85546875" style="24" customWidth="1"/>
    <col min="2306" max="2306" width="5.85546875" style="24" customWidth="1"/>
    <col min="2307" max="2307" width="0" style="24" hidden="1" customWidth="1"/>
    <col min="2308" max="2308" width="4" style="24" customWidth="1"/>
    <col min="2309" max="2309" width="3.42578125" style="24" customWidth="1"/>
    <col min="2310" max="2310" width="9.140625" style="24"/>
    <col min="2311" max="2311" width="4.5703125" style="24" customWidth="1"/>
    <col min="2312" max="2316" width="9" style="24" customWidth="1"/>
    <col min="2317" max="2560" width="9.140625" style="24"/>
    <col min="2561" max="2561" width="50.85546875" style="24" customWidth="1"/>
    <col min="2562" max="2562" width="5.85546875" style="24" customWidth="1"/>
    <col min="2563" max="2563" width="0" style="24" hidden="1" customWidth="1"/>
    <col min="2564" max="2564" width="4" style="24" customWidth="1"/>
    <col min="2565" max="2565" width="3.42578125" style="24" customWidth="1"/>
    <col min="2566" max="2566" width="9.140625" style="24"/>
    <col min="2567" max="2567" width="4.5703125" style="24" customWidth="1"/>
    <col min="2568" max="2572" width="9" style="24" customWidth="1"/>
    <col min="2573" max="2816" width="9.140625" style="24"/>
    <col min="2817" max="2817" width="50.85546875" style="24" customWidth="1"/>
    <col min="2818" max="2818" width="5.85546875" style="24" customWidth="1"/>
    <col min="2819" max="2819" width="0" style="24" hidden="1" customWidth="1"/>
    <col min="2820" max="2820" width="4" style="24" customWidth="1"/>
    <col min="2821" max="2821" width="3.42578125" style="24" customWidth="1"/>
    <col min="2822" max="2822" width="9.140625" style="24"/>
    <col min="2823" max="2823" width="4.5703125" style="24" customWidth="1"/>
    <col min="2824" max="2828" width="9" style="24" customWidth="1"/>
    <col min="2829" max="3072" width="9.140625" style="24"/>
    <col min="3073" max="3073" width="50.85546875" style="24" customWidth="1"/>
    <col min="3074" max="3074" width="5.85546875" style="24" customWidth="1"/>
    <col min="3075" max="3075" width="0" style="24" hidden="1" customWidth="1"/>
    <col min="3076" max="3076" width="4" style="24" customWidth="1"/>
    <col min="3077" max="3077" width="3.42578125" style="24" customWidth="1"/>
    <col min="3078" max="3078" width="9.140625" style="24"/>
    <col min="3079" max="3079" width="4.5703125" style="24" customWidth="1"/>
    <col min="3080" max="3084" width="9" style="24" customWidth="1"/>
    <col min="3085" max="3328" width="9.140625" style="24"/>
    <col min="3329" max="3329" width="50.85546875" style="24" customWidth="1"/>
    <col min="3330" max="3330" width="5.85546875" style="24" customWidth="1"/>
    <col min="3331" max="3331" width="0" style="24" hidden="1" customWidth="1"/>
    <col min="3332" max="3332" width="4" style="24" customWidth="1"/>
    <col min="3333" max="3333" width="3.42578125" style="24" customWidth="1"/>
    <col min="3334" max="3334" width="9.140625" style="24"/>
    <col min="3335" max="3335" width="4.5703125" style="24" customWidth="1"/>
    <col min="3336" max="3340" width="9" style="24" customWidth="1"/>
    <col min="3341" max="3584" width="9.140625" style="24"/>
    <col min="3585" max="3585" width="50.85546875" style="24" customWidth="1"/>
    <col min="3586" max="3586" width="5.85546875" style="24" customWidth="1"/>
    <col min="3587" max="3587" width="0" style="24" hidden="1" customWidth="1"/>
    <col min="3588" max="3588" width="4" style="24" customWidth="1"/>
    <col min="3589" max="3589" width="3.42578125" style="24" customWidth="1"/>
    <col min="3590" max="3590" width="9.140625" style="24"/>
    <col min="3591" max="3591" width="4.5703125" style="24" customWidth="1"/>
    <col min="3592" max="3596" width="9" style="24" customWidth="1"/>
    <col min="3597" max="3840" width="9.140625" style="24"/>
    <col min="3841" max="3841" width="50.85546875" style="24" customWidth="1"/>
    <col min="3842" max="3842" width="5.85546875" style="24" customWidth="1"/>
    <col min="3843" max="3843" width="0" style="24" hidden="1" customWidth="1"/>
    <col min="3844" max="3844" width="4" style="24" customWidth="1"/>
    <col min="3845" max="3845" width="3.42578125" style="24" customWidth="1"/>
    <col min="3846" max="3846" width="9.140625" style="24"/>
    <col min="3847" max="3847" width="4.5703125" style="24" customWidth="1"/>
    <col min="3848" max="3852" width="9" style="24" customWidth="1"/>
    <col min="3853" max="4096" width="9.140625" style="24"/>
    <col min="4097" max="4097" width="50.85546875" style="24" customWidth="1"/>
    <col min="4098" max="4098" width="5.85546875" style="24" customWidth="1"/>
    <col min="4099" max="4099" width="0" style="24" hidden="1" customWidth="1"/>
    <col min="4100" max="4100" width="4" style="24" customWidth="1"/>
    <col min="4101" max="4101" width="3.42578125" style="24" customWidth="1"/>
    <col min="4102" max="4102" width="9.140625" style="24"/>
    <col min="4103" max="4103" width="4.5703125" style="24" customWidth="1"/>
    <col min="4104" max="4108" width="9" style="24" customWidth="1"/>
    <col min="4109" max="4352" width="9.140625" style="24"/>
    <col min="4353" max="4353" width="50.85546875" style="24" customWidth="1"/>
    <col min="4354" max="4354" width="5.85546875" style="24" customWidth="1"/>
    <col min="4355" max="4355" width="0" style="24" hidden="1" customWidth="1"/>
    <col min="4356" max="4356" width="4" style="24" customWidth="1"/>
    <col min="4357" max="4357" width="3.42578125" style="24" customWidth="1"/>
    <col min="4358" max="4358" width="9.140625" style="24"/>
    <col min="4359" max="4359" width="4.5703125" style="24" customWidth="1"/>
    <col min="4360" max="4364" width="9" style="24" customWidth="1"/>
    <col min="4365" max="4608" width="9.140625" style="24"/>
    <col min="4609" max="4609" width="50.85546875" style="24" customWidth="1"/>
    <col min="4610" max="4610" width="5.85546875" style="24" customWidth="1"/>
    <col min="4611" max="4611" width="0" style="24" hidden="1" customWidth="1"/>
    <col min="4612" max="4612" width="4" style="24" customWidth="1"/>
    <col min="4613" max="4613" width="3.42578125" style="24" customWidth="1"/>
    <col min="4614" max="4614" width="9.140625" style="24"/>
    <col min="4615" max="4615" width="4.5703125" style="24" customWidth="1"/>
    <col min="4616" max="4620" width="9" style="24" customWidth="1"/>
    <col min="4621" max="4864" width="9.140625" style="24"/>
    <col min="4865" max="4865" width="50.85546875" style="24" customWidth="1"/>
    <col min="4866" max="4866" width="5.85546875" style="24" customWidth="1"/>
    <col min="4867" max="4867" width="0" style="24" hidden="1" customWidth="1"/>
    <col min="4868" max="4868" width="4" style="24" customWidth="1"/>
    <col min="4869" max="4869" width="3.42578125" style="24" customWidth="1"/>
    <col min="4870" max="4870" width="9.140625" style="24"/>
    <col min="4871" max="4871" width="4.5703125" style="24" customWidth="1"/>
    <col min="4872" max="4876" width="9" style="24" customWidth="1"/>
    <col min="4877" max="5120" width="9.140625" style="24"/>
    <col min="5121" max="5121" width="50.85546875" style="24" customWidth="1"/>
    <col min="5122" max="5122" width="5.85546875" style="24" customWidth="1"/>
    <col min="5123" max="5123" width="0" style="24" hidden="1" customWidth="1"/>
    <col min="5124" max="5124" width="4" style="24" customWidth="1"/>
    <col min="5125" max="5125" width="3.42578125" style="24" customWidth="1"/>
    <col min="5126" max="5126" width="9.140625" style="24"/>
    <col min="5127" max="5127" width="4.5703125" style="24" customWidth="1"/>
    <col min="5128" max="5132" width="9" style="24" customWidth="1"/>
    <col min="5133" max="5376" width="9.140625" style="24"/>
    <col min="5377" max="5377" width="50.85546875" style="24" customWidth="1"/>
    <col min="5378" max="5378" width="5.85546875" style="24" customWidth="1"/>
    <col min="5379" max="5379" width="0" style="24" hidden="1" customWidth="1"/>
    <col min="5380" max="5380" width="4" style="24" customWidth="1"/>
    <col min="5381" max="5381" width="3.42578125" style="24" customWidth="1"/>
    <col min="5382" max="5382" width="9.140625" style="24"/>
    <col min="5383" max="5383" width="4.5703125" style="24" customWidth="1"/>
    <col min="5384" max="5388" width="9" style="24" customWidth="1"/>
    <col min="5389" max="5632" width="9.140625" style="24"/>
    <col min="5633" max="5633" width="50.85546875" style="24" customWidth="1"/>
    <col min="5634" max="5634" width="5.85546875" style="24" customWidth="1"/>
    <col min="5635" max="5635" width="0" style="24" hidden="1" customWidth="1"/>
    <col min="5636" max="5636" width="4" style="24" customWidth="1"/>
    <col min="5637" max="5637" width="3.42578125" style="24" customWidth="1"/>
    <col min="5638" max="5638" width="9.140625" style="24"/>
    <col min="5639" max="5639" width="4.5703125" style="24" customWidth="1"/>
    <col min="5640" max="5644" width="9" style="24" customWidth="1"/>
    <col min="5645" max="5888" width="9.140625" style="24"/>
    <col min="5889" max="5889" width="50.85546875" style="24" customWidth="1"/>
    <col min="5890" max="5890" width="5.85546875" style="24" customWidth="1"/>
    <col min="5891" max="5891" width="0" style="24" hidden="1" customWidth="1"/>
    <col min="5892" max="5892" width="4" style="24" customWidth="1"/>
    <col min="5893" max="5893" width="3.42578125" style="24" customWidth="1"/>
    <col min="5894" max="5894" width="9.140625" style="24"/>
    <col min="5895" max="5895" width="4.5703125" style="24" customWidth="1"/>
    <col min="5896" max="5900" width="9" style="24" customWidth="1"/>
    <col min="5901" max="6144" width="9.140625" style="24"/>
    <col min="6145" max="6145" width="50.85546875" style="24" customWidth="1"/>
    <col min="6146" max="6146" width="5.85546875" style="24" customWidth="1"/>
    <col min="6147" max="6147" width="0" style="24" hidden="1" customWidth="1"/>
    <col min="6148" max="6148" width="4" style="24" customWidth="1"/>
    <col min="6149" max="6149" width="3.42578125" style="24" customWidth="1"/>
    <col min="6150" max="6150" width="9.140625" style="24"/>
    <col min="6151" max="6151" width="4.5703125" style="24" customWidth="1"/>
    <col min="6152" max="6156" width="9" style="24" customWidth="1"/>
    <col min="6157" max="6400" width="9.140625" style="24"/>
    <col min="6401" max="6401" width="50.85546875" style="24" customWidth="1"/>
    <col min="6402" max="6402" width="5.85546875" style="24" customWidth="1"/>
    <col min="6403" max="6403" width="0" style="24" hidden="1" customWidth="1"/>
    <col min="6404" max="6404" width="4" style="24" customWidth="1"/>
    <col min="6405" max="6405" width="3.42578125" style="24" customWidth="1"/>
    <col min="6406" max="6406" width="9.140625" style="24"/>
    <col min="6407" max="6407" width="4.5703125" style="24" customWidth="1"/>
    <col min="6408" max="6412" width="9" style="24" customWidth="1"/>
    <col min="6413" max="6656" width="9.140625" style="24"/>
    <col min="6657" max="6657" width="50.85546875" style="24" customWidth="1"/>
    <col min="6658" max="6658" width="5.85546875" style="24" customWidth="1"/>
    <col min="6659" max="6659" width="0" style="24" hidden="1" customWidth="1"/>
    <col min="6660" max="6660" width="4" style="24" customWidth="1"/>
    <col min="6661" max="6661" width="3.42578125" style="24" customWidth="1"/>
    <col min="6662" max="6662" width="9.140625" style="24"/>
    <col min="6663" max="6663" width="4.5703125" style="24" customWidth="1"/>
    <col min="6664" max="6668" width="9" style="24" customWidth="1"/>
    <col min="6669" max="6912" width="9.140625" style="24"/>
    <col min="6913" max="6913" width="50.85546875" style="24" customWidth="1"/>
    <col min="6914" max="6914" width="5.85546875" style="24" customWidth="1"/>
    <col min="6915" max="6915" width="0" style="24" hidden="1" customWidth="1"/>
    <col min="6916" max="6916" width="4" style="24" customWidth="1"/>
    <col min="6917" max="6917" width="3.42578125" style="24" customWidth="1"/>
    <col min="6918" max="6918" width="9.140625" style="24"/>
    <col min="6919" max="6919" width="4.5703125" style="24" customWidth="1"/>
    <col min="6920" max="6924" width="9" style="24" customWidth="1"/>
    <col min="6925" max="7168" width="9.140625" style="24"/>
    <col min="7169" max="7169" width="50.85546875" style="24" customWidth="1"/>
    <col min="7170" max="7170" width="5.85546875" style="24" customWidth="1"/>
    <col min="7171" max="7171" width="0" style="24" hidden="1" customWidth="1"/>
    <col min="7172" max="7172" width="4" style="24" customWidth="1"/>
    <col min="7173" max="7173" width="3.42578125" style="24" customWidth="1"/>
    <col min="7174" max="7174" width="9.140625" style="24"/>
    <col min="7175" max="7175" width="4.5703125" style="24" customWidth="1"/>
    <col min="7176" max="7180" width="9" style="24" customWidth="1"/>
    <col min="7181" max="7424" width="9.140625" style="24"/>
    <col min="7425" max="7425" width="50.85546875" style="24" customWidth="1"/>
    <col min="7426" max="7426" width="5.85546875" style="24" customWidth="1"/>
    <col min="7427" max="7427" width="0" style="24" hidden="1" customWidth="1"/>
    <col min="7428" max="7428" width="4" style="24" customWidth="1"/>
    <col min="7429" max="7429" width="3.42578125" style="24" customWidth="1"/>
    <col min="7430" max="7430" width="9.140625" style="24"/>
    <col min="7431" max="7431" width="4.5703125" style="24" customWidth="1"/>
    <col min="7432" max="7436" width="9" style="24" customWidth="1"/>
    <col min="7437" max="7680" width="9.140625" style="24"/>
    <col min="7681" max="7681" width="50.85546875" style="24" customWidth="1"/>
    <col min="7682" max="7682" width="5.85546875" style="24" customWidth="1"/>
    <col min="7683" max="7683" width="0" style="24" hidden="1" customWidth="1"/>
    <col min="7684" max="7684" width="4" style="24" customWidth="1"/>
    <col min="7685" max="7685" width="3.42578125" style="24" customWidth="1"/>
    <col min="7686" max="7686" width="9.140625" style="24"/>
    <col min="7687" max="7687" width="4.5703125" style="24" customWidth="1"/>
    <col min="7688" max="7692" width="9" style="24" customWidth="1"/>
    <col min="7693" max="7936" width="9.140625" style="24"/>
    <col min="7937" max="7937" width="50.85546875" style="24" customWidth="1"/>
    <col min="7938" max="7938" width="5.85546875" style="24" customWidth="1"/>
    <col min="7939" max="7939" width="0" style="24" hidden="1" customWidth="1"/>
    <col min="7940" max="7940" width="4" style="24" customWidth="1"/>
    <col min="7941" max="7941" width="3.42578125" style="24" customWidth="1"/>
    <col min="7942" max="7942" width="9.140625" style="24"/>
    <col min="7943" max="7943" width="4.5703125" style="24" customWidth="1"/>
    <col min="7944" max="7948" width="9" style="24" customWidth="1"/>
    <col min="7949" max="8192" width="9.140625" style="24"/>
    <col min="8193" max="8193" width="50.85546875" style="24" customWidth="1"/>
    <col min="8194" max="8194" width="5.85546875" style="24" customWidth="1"/>
    <col min="8195" max="8195" width="0" style="24" hidden="1" customWidth="1"/>
    <col min="8196" max="8196" width="4" style="24" customWidth="1"/>
    <col min="8197" max="8197" width="3.42578125" style="24" customWidth="1"/>
    <col min="8198" max="8198" width="9.140625" style="24"/>
    <col min="8199" max="8199" width="4.5703125" style="24" customWidth="1"/>
    <col min="8200" max="8204" width="9" style="24" customWidth="1"/>
    <col min="8205" max="8448" width="9.140625" style="24"/>
    <col min="8449" max="8449" width="50.85546875" style="24" customWidth="1"/>
    <col min="8450" max="8450" width="5.85546875" style="24" customWidth="1"/>
    <col min="8451" max="8451" width="0" style="24" hidden="1" customWidth="1"/>
    <col min="8452" max="8452" width="4" style="24" customWidth="1"/>
    <col min="8453" max="8453" width="3.42578125" style="24" customWidth="1"/>
    <col min="8454" max="8454" width="9.140625" style="24"/>
    <col min="8455" max="8455" width="4.5703125" style="24" customWidth="1"/>
    <col min="8456" max="8460" width="9" style="24" customWidth="1"/>
    <col min="8461" max="8704" width="9.140625" style="24"/>
    <col min="8705" max="8705" width="50.85546875" style="24" customWidth="1"/>
    <col min="8706" max="8706" width="5.85546875" style="24" customWidth="1"/>
    <col min="8707" max="8707" width="0" style="24" hidden="1" customWidth="1"/>
    <col min="8708" max="8708" width="4" style="24" customWidth="1"/>
    <col min="8709" max="8709" width="3.42578125" style="24" customWidth="1"/>
    <col min="8710" max="8710" width="9.140625" style="24"/>
    <col min="8711" max="8711" width="4.5703125" style="24" customWidth="1"/>
    <col min="8712" max="8716" width="9" style="24" customWidth="1"/>
    <col min="8717" max="8960" width="9.140625" style="24"/>
    <col min="8961" max="8961" width="50.85546875" style="24" customWidth="1"/>
    <col min="8962" max="8962" width="5.85546875" style="24" customWidth="1"/>
    <col min="8963" max="8963" width="0" style="24" hidden="1" customWidth="1"/>
    <col min="8964" max="8964" width="4" style="24" customWidth="1"/>
    <col min="8965" max="8965" width="3.42578125" style="24" customWidth="1"/>
    <col min="8966" max="8966" width="9.140625" style="24"/>
    <col min="8967" max="8967" width="4.5703125" style="24" customWidth="1"/>
    <col min="8968" max="8972" width="9" style="24" customWidth="1"/>
    <col min="8973" max="9216" width="9.140625" style="24"/>
    <col min="9217" max="9217" width="50.85546875" style="24" customWidth="1"/>
    <col min="9218" max="9218" width="5.85546875" style="24" customWidth="1"/>
    <col min="9219" max="9219" width="0" style="24" hidden="1" customWidth="1"/>
    <col min="9220" max="9220" width="4" style="24" customWidth="1"/>
    <col min="9221" max="9221" width="3.42578125" style="24" customWidth="1"/>
    <col min="9222" max="9222" width="9.140625" style="24"/>
    <col min="9223" max="9223" width="4.5703125" style="24" customWidth="1"/>
    <col min="9224" max="9228" width="9" style="24" customWidth="1"/>
    <col min="9229" max="9472" width="9.140625" style="24"/>
    <col min="9473" max="9473" width="50.85546875" style="24" customWidth="1"/>
    <col min="9474" max="9474" width="5.85546875" style="24" customWidth="1"/>
    <col min="9475" max="9475" width="0" style="24" hidden="1" customWidth="1"/>
    <col min="9476" max="9476" width="4" style="24" customWidth="1"/>
    <col min="9477" max="9477" width="3.42578125" style="24" customWidth="1"/>
    <col min="9478" max="9478" width="9.140625" style="24"/>
    <col min="9479" max="9479" width="4.5703125" style="24" customWidth="1"/>
    <col min="9480" max="9484" width="9" style="24" customWidth="1"/>
    <col min="9485" max="9728" width="9.140625" style="24"/>
    <col min="9729" max="9729" width="50.85546875" style="24" customWidth="1"/>
    <col min="9730" max="9730" width="5.85546875" style="24" customWidth="1"/>
    <col min="9731" max="9731" width="0" style="24" hidden="1" customWidth="1"/>
    <col min="9732" max="9732" width="4" style="24" customWidth="1"/>
    <col min="9733" max="9733" width="3.42578125" style="24" customWidth="1"/>
    <col min="9734" max="9734" width="9.140625" style="24"/>
    <col min="9735" max="9735" width="4.5703125" style="24" customWidth="1"/>
    <col min="9736" max="9740" width="9" style="24" customWidth="1"/>
    <col min="9741" max="9984" width="9.140625" style="24"/>
    <col min="9985" max="9985" width="50.85546875" style="24" customWidth="1"/>
    <col min="9986" max="9986" width="5.85546875" style="24" customWidth="1"/>
    <col min="9987" max="9987" width="0" style="24" hidden="1" customWidth="1"/>
    <col min="9988" max="9988" width="4" style="24" customWidth="1"/>
    <col min="9989" max="9989" width="3.42578125" style="24" customWidth="1"/>
    <col min="9990" max="9990" width="9.140625" style="24"/>
    <col min="9991" max="9991" width="4.5703125" style="24" customWidth="1"/>
    <col min="9992" max="9996" width="9" style="24" customWidth="1"/>
    <col min="9997" max="10240" width="9.140625" style="24"/>
    <col min="10241" max="10241" width="50.85546875" style="24" customWidth="1"/>
    <col min="10242" max="10242" width="5.85546875" style="24" customWidth="1"/>
    <col min="10243" max="10243" width="0" style="24" hidden="1" customWidth="1"/>
    <col min="10244" max="10244" width="4" style="24" customWidth="1"/>
    <col min="10245" max="10245" width="3.42578125" style="24" customWidth="1"/>
    <col min="10246" max="10246" width="9.140625" style="24"/>
    <col min="10247" max="10247" width="4.5703125" style="24" customWidth="1"/>
    <col min="10248" max="10252" width="9" style="24" customWidth="1"/>
    <col min="10253" max="10496" width="9.140625" style="24"/>
    <col min="10497" max="10497" width="50.85546875" style="24" customWidth="1"/>
    <col min="10498" max="10498" width="5.85546875" style="24" customWidth="1"/>
    <col min="10499" max="10499" width="0" style="24" hidden="1" customWidth="1"/>
    <col min="10500" max="10500" width="4" style="24" customWidth="1"/>
    <col min="10501" max="10501" width="3.42578125" style="24" customWidth="1"/>
    <col min="10502" max="10502" width="9.140625" style="24"/>
    <col min="10503" max="10503" width="4.5703125" style="24" customWidth="1"/>
    <col min="10504" max="10508" width="9" style="24" customWidth="1"/>
    <col min="10509" max="10752" width="9.140625" style="24"/>
    <col min="10753" max="10753" width="50.85546875" style="24" customWidth="1"/>
    <col min="10754" max="10754" width="5.85546875" style="24" customWidth="1"/>
    <col min="10755" max="10755" width="0" style="24" hidden="1" customWidth="1"/>
    <col min="10756" max="10756" width="4" style="24" customWidth="1"/>
    <col min="10757" max="10757" width="3.42578125" style="24" customWidth="1"/>
    <col min="10758" max="10758" width="9.140625" style="24"/>
    <col min="10759" max="10759" width="4.5703125" style="24" customWidth="1"/>
    <col min="10760" max="10764" width="9" style="24" customWidth="1"/>
    <col min="10765" max="11008" width="9.140625" style="24"/>
    <col min="11009" max="11009" width="50.85546875" style="24" customWidth="1"/>
    <col min="11010" max="11010" width="5.85546875" style="24" customWidth="1"/>
    <col min="11011" max="11011" width="0" style="24" hidden="1" customWidth="1"/>
    <col min="11012" max="11012" width="4" style="24" customWidth="1"/>
    <col min="11013" max="11013" width="3.42578125" style="24" customWidth="1"/>
    <col min="11014" max="11014" width="9.140625" style="24"/>
    <col min="11015" max="11015" width="4.5703125" style="24" customWidth="1"/>
    <col min="11016" max="11020" width="9" style="24" customWidth="1"/>
    <col min="11021" max="11264" width="9.140625" style="24"/>
    <col min="11265" max="11265" width="50.85546875" style="24" customWidth="1"/>
    <col min="11266" max="11266" width="5.85546875" style="24" customWidth="1"/>
    <col min="11267" max="11267" width="0" style="24" hidden="1" customWidth="1"/>
    <col min="11268" max="11268" width="4" style="24" customWidth="1"/>
    <col min="11269" max="11269" width="3.42578125" style="24" customWidth="1"/>
    <col min="11270" max="11270" width="9.140625" style="24"/>
    <col min="11271" max="11271" width="4.5703125" style="24" customWidth="1"/>
    <col min="11272" max="11276" width="9" style="24" customWidth="1"/>
    <col min="11277" max="11520" width="9.140625" style="24"/>
    <col min="11521" max="11521" width="50.85546875" style="24" customWidth="1"/>
    <col min="11522" max="11522" width="5.85546875" style="24" customWidth="1"/>
    <col min="11523" max="11523" width="0" style="24" hidden="1" customWidth="1"/>
    <col min="11524" max="11524" width="4" style="24" customWidth="1"/>
    <col min="11525" max="11525" width="3.42578125" style="24" customWidth="1"/>
    <col min="11526" max="11526" width="9.140625" style="24"/>
    <col min="11527" max="11527" width="4.5703125" style="24" customWidth="1"/>
    <col min="11528" max="11532" width="9" style="24" customWidth="1"/>
    <col min="11533" max="11776" width="9.140625" style="24"/>
    <col min="11777" max="11777" width="50.85546875" style="24" customWidth="1"/>
    <col min="11778" max="11778" width="5.85546875" style="24" customWidth="1"/>
    <col min="11779" max="11779" width="0" style="24" hidden="1" customWidth="1"/>
    <col min="11780" max="11780" width="4" style="24" customWidth="1"/>
    <col min="11781" max="11781" width="3.42578125" style="24" customWidth="1"/>
    <col min="11782" max="11782" width="9.140625" style="24"/>
    <col min="11783" max="11783" width="4.5703125" style="24" customWidth="1"/>
    <col min="11784" max="11788" width="9" style="24" customWidth="1"/>
    <col min="11789" max="12032" width="9.140625" style="24"/>
    <col min="12033" max="12033" width="50.85546875" style="24" customWidth="1"/>
    <col min="12034" max="12034" width="5.85546875" style="24" customWidth="1"/>
    <col min="12035" max="12035" width="0" style="24" hidden="1" customWidth="1"/>
    <col min="12036" max="12036" width="4" style="24" customWidth="1"/>
    <col min="12037" max="12037" width="3.42578125" style="24" customWidth="1"/>
    <col min="12038" max="12038" width="9.140625" style="24"/>
    <col min="12039" max="12039" width="4.5703125" style="24" customWidth="1"/>
    <col min="12040" max="12044" width="9" style="24" customWidth="1"/>
    <col min="12045" max="12288" width="9.140625" style="24"/>
    <col min="12289" max="12289" width="50.85546875" style="24" customWidth="1"/>
    <col min="12290" max="12290" width="5.85546875" style="24" customWidth="1"/>
    <col min="12291" max="12291" width="0" style="24" hidden="1" customWidth="1"/>
    <col min="12292" max="12292" width="4" style="24" customWidth="1"/>
    <col min="12293" max="12293" width="3.42578125" style="24" customWidth="1"/>
    <col min="12294" max="12294" width="9.140625" style="24"/>
    <col min="12295" max="12295" width="4.5703125" style="24" customWidth="1"/>
    <col min="12296" max="12300" width="9" style="24" customWidth="1"/>
    <col min="12301" max="12544" width="9.140625" style="24"/>
    <col min="12545" max="12545" width="50.85546875" style="24" customWidth="1"/>
    <col min="12546" max="12546" width="5.85546875" style="24" customWidth="1"/>
    <col min="12547" max="12547" width="0" style="24" hidden="1" customWidth="1"/>
    <col min="12548" max="12548" width="4" style="24" customWidth="1"/>
    <col min="12549" max="12549" width="3.42578125" style="24" customWidth="1"/>
    <col min="12550" max="12550" width="9.140625" style="24"/>
    <col min="12551" max="12551" width="4.5703125" style="24" customWidth="1"/>
    <col min="12552" max="12556" width="9" style="24" customWidth="1"/>
    <col min="12557" max="12800" width="9.140625" style="24"/>
    <col min="12801" max="12801" width="50.85546875" style="24" customWidth="1"/>
    <col min="12802" max="12802" width="5.85546875" style="24" customWidth="1"/>
    <col min="12803" max="12803" width="0" style="24" hidden="1" customWidth="1"/>
    <col min="12804" max="12804" width="4" style="24" customWidth="1"/>
    <col min="12805" max="12805" width="3.42578125" style="24" customWidth="1"/>
    <col min="12806" max="12806" width="9.140625" style="24"/>
    <col min="12807" max="12807" width="4.5703125" style="24" customWidth="1"/>
    <col min="12808" max="12812" width="9" style="24" customWidth="1"/>
    <col min="12813" max="13056" width="9.140625" style="24"/>
    <col min="13057" max="13057" width="50.85546875" style="24" customWidth="1"/>
    <col min="13058" max="13058" width="5.85546875" style="24" customWidth="1"/>
    <col min="13059" max="13059" width="0" style="24" hidden="1" customWidth="1"/>
    <col min="13060" max="13060" width="4" style="24" customWidth="1"/>
    <col min="13061" max="13061" width="3.42578125" style="24" customWidth="1"/>
    <col min="13062" max="13062" width="9.140625" style="24"/>
    <col min="13063" max="13063" width="4.5703125" style="24" customWidth="1"/>
    <col min="13064" max="13068" width="9" style="24" customWidth="1"/>
    <col min="13069" max="13312" width="9.140625" style="24"/>
    <col min="13313" max="13313" width="50.85546875" style="24" customWidth="1"/>
    <col min="13314" max="13314" width="5.85546875" style="24" customWidth="1"/>
    <col min="13315" max="13315" width="0" style="24" hidden="1" customWidth="1"/>
    <col min="13316" max="13316" width="4" style="24" customWidth="1"/>
    <col min="13317" max="13317" width="3.42578125" style="24" customWidth="1"/>
    <col min="13318" max="13318" width="9.140625" style="24"/>
    <col min="13319" max="13319" width="4.5703125" style="24" customWidth="1"/>
    <col min="13320" max="13324" width="9" style="24" customWidth="1"/>
    <col min="13325" max="13568" width="9.140625" style="24"/>
    <col min="13569" max="13569" width="50.85546875" style="24" customWidth="1"/>
    <col min="13570" max="13570" width="5.85546875" style="24" customWidth="1"/>
    <col min="13571" max="13571" width="0" style="24" hidden="1" customWidth="1"/>
    <col min="13572" max="13572" width="4" style="24" customWidth="1"/>
    <col min="13573" max="13573" width="3.42578125" style="24" customWidth="1"/>
    <col min="13574" max="13574" width="9.140625" style="24"/>
    <col min="13575" max="13575" width="4.5703125" style="24" customWidth="1"/>
    <col min="13576" max="13580" width="9" style="24" customWidth="1"/>
    <col min="13581" max="13824" width="9.140625" style="24"/>
    <col min="13825" max="13825" width="50.85546875" style="24" customWidth="1"/>
    <col min="13826" max="13826" width="5.85546875" style="24" customWidth="1"/>
    <col min="13827" max="13827" width="0" style="24" hidden="1" customWidth="1"/>
    <col min="13828" max="13828" width="4" style="24" customWidth="1"/>
    <col min="13829" max="13829" width="3.42578125" style="24" customWidth="1"/>
    <col min="13830" max="13830" width="9.140625" style="24"/>
    <col min="13831" max="13831" width="4.5703125" style="24" customWidth="1"/>
    <col min="13832" max="13836" width="9" style="24" customWidth="1"/>
    <col min="13837" max="14080" width="9.140625" style="24"/>
    <col min="14081" max="14081" width="50.85546875" style="24" customWidth="1"/>
    <col min="14082" max="14082" width="5.85546875" style="24" customWidth="1"/>
    <col min="14083" max="14083" width="0" style="24" hidden="1" customWidth="1"/>
    <col min="14084" max="14084" width="4" style="24" customWidth="1"/>
    <col min="14085" max="14085" width="3.42578125" style="24" customWidth="1"/>
    <col min="14086" max="14086" width="9.140625" style="24"/>
    <col min="14087" max="14087" width="4.5703125" style="24" customWidth="1"/>
    <col min="14088" max="14092" width="9" style="24" customWidth="1"/>
    <col min="14093" max="14336" width="9.140625" style="24"/>
    <col min="14337" max="14337" width="50.85546875" style="24" customWidth="1"/>
    <col min="14338" max="14338" width="5.85546875" style="24" customWidth="1"/>
    <col min="14339" max="14339" width="0" style="24" hidden="1" customWidth="1"/>
    <col min="14340" max="14340" width="4" style="24" customWidth="1"/>
    <col min="14341" max="14341" width="3.42578125" style="24" customWidth="1"/>
    <col min="14342" max="14342" width="9.140625" style="24"/>
    <col min="14343" max="14343" width="4.5703125" style="24" customWidth="1"/>
    <col min="14344" max="14348" width="9" style="24" customWidth="1"/>
    <col min="14349" max="14592" width="9.140625" style="24"/>
    <col min="14593" max="14593" width="50.85546875" style="24" customWidth="1"/>
    <col min="14594" max="14594" width="5.85546875" style="24" customWidth="1"/>
    <col min="14595" max="14595" width="0" style="24" hidden="1" customWidth="1"/>
    <col min="14596" max="14596" width="4" style="24" customWidth="1"/>
    <col min="14597" max="14597" width="3.42578125" style="24" customWidth="1"/>
    <col min="14598" max="14598" width="9.140625" style="24"/>
    <col min="14599" max="14599" width="4.5703125" style="24" customWidth="1"/>
    <col min="14600" max="14604" width="9" style="24" customWidth="1"/>
    <col min="14605" max="14848" width="9.140625" style="24"/>
    <col min="14849" max="14849" width="50.85546875" style="24" customWidth="1"/>
    <col min="14850" max="14850" width="5.85546875" style="24" customWidth="1"/>
    <col min="14851" max="14851" width="0" style="24" hidden="1" customWidth="1"/>
    <col min="14852" max="14852" width="4" style="24" customWidth="1"/>
    <col min="14853" max="14853" width="3.42578125" style="24" customWidth="1"/>
    <col min="14854" max="14854" width="9.140625" style="24"/>
    <col min="14855" max="14855" width="4.5703125" style="24" customWidth="1"/>
    <col min="14856" max="14860" width="9" style="24" customWidth="1"/>
    <col min="14861" max="15104" width="9.140625" style="24"/>
    <col min="15105" max="15105" width="50.85546875" style="24" customWidth="1"/>
    <col min="15106" max="15106" width="5.85546875" style="24" customWidth="1"/>
    <col min="15107" max="15107" width="0" style="24" hidden="1" customWidth="1"/>
    <col min="15108" max="15108" width="4" style="24" customWidth="1"/>
    <col min="15109" max="15109" width="3.42578125" style="24" customWidth="1"/>
    <col min="15110" max="15110" width="9.140625" style="24"/>
    <col min="15111" max="15111" width="4.5703125" style="24" customWidth="1"/>
    <col min="15112" max="15116" width="9" style="24" customWidth="1"/>
    <col min="15117" max="15360" width="9.140625" style="24"/>
    <col min="15361" max="15361" width="50.85546875" style="24" customWidth="1"/>
    <col min="15362" max="15362" width="5.85546875" style="24" customWidth="1"/>
    <col min="15363" max="15363" width="0" style="24" hidden="1" customWidth="1"/>
    <col min="15364" max="15364" width="4" style="24" customWidth="1"/>
    <col min="15365" max="15365" width="3.42578125" style="24" customWidth="1"/>
    <col min="15366" max="15366" width="9.140625" style="24"/>
    <col min="15367" max="15367" width="4.5703125" style="24" customWidth="1"/>
    <col min="15368" max="15372" width="9" style="24" customWidth="1"/>
    <col min="15373" max="15616" width="9.140625" style="24"/>
    <col min="15617" max="15617" width="50.85546875" style="24" customWidth="1"/>
    <col min="15618" max="15618" width="5.85546875" style="24" customWidth="1"/>
    <col min="15619" max="15619" width="0" style="24" hidden="1" customWidth="1"/>
    <col min="15620" max="15620" width="4" style="24" customWidth="1"/>
    <col min="15621" max="15621" width="3.42578125" style="24" customWidth="1"/>
    <col min="15622" max="15622" width="9.140625" style="24"/>
    <col min="15623" max="15623" width="4.5703125" style="24" customWidth="1"/>
    <col min="15624" max="15628" width="9" style="24" customWidth="1"/>
    <col min="15629" max="15872" width="9.140625" style="24"/>
    <col min="15873" max="15873" width="50.85546875" style="24" customWidth="1"/>
    <col min="15874" max="15874" width="5.85546875" style="24" customWidth="1"/>
    <col min="15875" max="15875" width="0" style="24" hidden="1" customWidth="1"/>
    <col min="15876" max="15876" width="4" style="24" customWidth="1"/>
    <col min="15877" max="15877" width="3.42578125" style="24" customWidth="1"/>
    <col min="15878" max="15878" width="9.140625" style="24"/>
    <col min="15879" max="15879" width="4.5703125" style="24" customWidth="1"/>
    <col min="15880" max="15884" width="9" style="24" customWidth="1"/>
    <col min="15885" max="16128" width="9.140625" style="24"/>
    <col min="16129" max="16129" width="50.85546875" style="24" customWidth="1"/>
    <col min="16130" max="16130" width="5.85546875" style="24" customWidth="1"/>
    <col min="16131" max="16131" width="0" style="24" hidden="1" customWidth="1"/>
    <col min="16132" max="16132" width="4" style="24" customWidth="1"/>
    <col min="16133" max="16133" width="3.42578125" style="24" customWidth="1"/>
    <col min="16134" max="16134" width="9.140625" style="24"/>
    <col min="16135" max="16135" width="4.5703125" style="24" customWidth="1"/>
    <col min="16136" max="16140" width="9" style="24" customWidth="1"/>
    <col min="16141" max="16384" width="9.140625" style="24"/>
  </cols>
  <sheetData>
    <row r="1" spans="1:12" s="31" customFormat="1" ht="13.5" hidden="1" customHeight="1" x14ac:dyDescent="0.25">
      <c r="A1" s="57"/>
      <c r="B1" s="58"/>
      <c r="C1" s="58"/>
      <c r="D1" s="58"/>
      <c r="E1" s="58"/>
      <c r="F1" s="58"/>
      <c r="G1" s="58"/>
      <c r="H1" s="30"/>
      <c r="I1" s="59"/>
      <c r="J1" s="30"/>
      <c r="K1" s="30"/>
      <c r="L1" s="30"/>
    </row>
    <row r="2" spans="1:12" x14ac:dyDescent="0.25">
      <c r="A2" s="60"/>
      <c r="B2" s="60"/>
      <c r="C2" s="60"/>
      <c r="D2" s="60"/>
      <c r="E2" s="60"/>
      <c r="F2" s="60"/>
      <c r="G2" s="60"/>
      <c r="H2" s="24"/>
      <c r="I2" s="60"/>
      <c r="J2" s="60"/>
      <c r="K2" s="24"/>
      <c r="L2" s="60" t="s">
        <v>286</v>
      </c>
    </row>
    <row r="3" spans="1:12" x14ac:dyDescent="0.25">
      <c r="A3" s="61"/>
      <c r="B3" s="61"/>
      <c r="C3" s="61"/>
      <c r="D3" s="61"/>
      <c r="E3" s="61"/>
      <c r="F3" s="61"/>
      <c r="G3" s="61"/>
      <c r="H3" s="24"/>
      <c r="I3" s="61"/>
      <c r="J3" s="61"/>
      <c r="K3" s="24"/>
      <c r="L3" s="61" t="s">
        <v>106</v>
      </c>
    </row>
    <row r="4" spans="1:12" x14ac:dyDescent="0.25">
      <c r="A4" s="62"/>
      <c r="B4" s="62"/>
      <c r="C4" s="62"/>
      <c r="D4" s="62"/>
      <c r="E4" s="62"/>
      <c r="F4" s="62"/>
      <c r="G4" s="62"/>
      <c r="H4" s="24"/>
      <c r="I4" s="62"/>
      <c r="J4" s="62"/>
      <c r="K4" s="24"/>
      <c r="L4" s="62" t="str">
        <f>CONCATENATE("МО ","""",LEFT(I13,FIND("*",I13,1)-1),""" ")</f>
        <v xml:space="preserve">МО "Поломское" </v>
      </c>
    </row>
    <row r="5" spans="1:12" x14ac:dyDescent="0.25">
      <c r="A5" s="62"/>
      <c r="B5" s="62"/>
      <c r="C5" s="62"/>
      <c r="D5" s="62"/>
      <c r="E5" s="62"/>
      <c r="F5" s="62"/>
      <c r="G5" s="62"/>
      <c r="H5" s="63"/>
      <c r="I5" s="62" t="s">
        <v>287</v>
      </c>
      <c r="J5" s="62"/>
      <c r="K5" s="63"/>
      <c r="L5" s="62" t="str">
        <f>"от__ ________ "&amp;VALUE(RIGHT(I13,4))&amp;" года  №__124___"</f>
        <v>от__ ________ 2015 года  №__124___</v>
      </c>
    </row>
    <row r="6" spans="1:12" ht="9" customHeight="1" x14ac:dyDescent="0.25">
      <c r="A6" s="13"/>
      <c r="B6" s="64"/>
      <c r="C6" s="64"/>
      <c r="D6" s="65"/>
      <c r="E6" s="65"/>
      <c r="F6" s="65"/>
      <c r="G6" s="65"/>
      <c r="H6" s="24"/>
      <c r="I6" s="65"/>
      <c r="J6" s="24"/>
      <c r="K6" s="24"/>
      <c r="L6" s="24"/>
    </row>
    <row r="7" spans="1:12" ht="16.5" x14ac:dyDescent="0.25">
      <c r="A7" s="170" t="s">
        <v>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ht="17.25" customHeight="1" x14ac:dyDescent="0.25">
      <c r="A8" s="171" t="s">
        <v>190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</row>
    <row r="9" spans="1:12" ht="15.75" customHeight="1" x14ac:dyDescent="0.25">
      <c r="A9" s="171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"Поломское"   за 2014 год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</row>
    <row r="10" spans="1:12" ht="15" customHeight="1" x14ac:dyDescent="0.25">
      <c r="A10" s="13"/>
      <c r="B10" s="64"/>
      <c r="C10" s="64"/>
      <c r="D10" s="64"/>
      <c r="E10" s="64"/>
      <c r="H10" s="39"/>
      <c r="J10" s="39"/>
      <c r="K10" s="39"/>
      <c r="L10" s="39" t="s">
        <v>191</v>
      </c>
    </row>
    <row r="11" spans="1:12" ht="73.5" customHeight="1" x14ac:dyDescent="0.25">
      <c r="A11" s="68" t="s">
        <v>111</v>
      </c>
      <c r="B11" s="68" t="s">
        <v>192</v>
      </c>
      <c r="C11" s="69"/>
      <c r="D11" s="70" t="s">
        <v>109</v>
      </c>
      <c r="E11" s="70" t="s">
        <v>110</v>
      </c>
      <c r="F11" s="68" t="s">
        <v>193</v>
      </c>
      <c r="G11" s="71" t="s">
        <v>194</v>
      </c>
      <c r="H11" s="43" t="str">
        <f>CONCATENATE("Исполнение на ",RIGHT(H13,10))</f>
        <v>Исполнение на 01.01.2014</v>
      </c>
      <c r="I11" s="44" t="str">
        <f>CONCATENATE("Уточнён-ный план на ",IF(MID(I13,FIND("*",I13,1)+4,2)="01",CONCATENATE(TEXT(VALUE(RIGHT(I13,4)-1),"0000")," год"),CONCATENATE(RIGHT(I13,4)," год")))</f>
        <v>Уточнён-ный план на 2014 год</v>
      </c>
      <c r="J11" s="43" t="str">
        <f>CONCATENATE("Исполнение на ",RIGHT(I13,10))</f>
        <v>Исполнение на 01.01.2015</v>
      </c>
      <c r="K11" s="44" t="s">
        <v>112</v>
      </c>
      <c r="L11" s="44" t="s">
        <v>113</v>
      </c>
    </row>
    <row r="12" spans="1:12" s="47" customFormat="1" ht="15.75" hidden="1" customHeight="1" x14ac:dyDescent="0.25">
      <c r="A12" s="45" t="s">
        <v>118</v>
      </c>
      <c r="B12" s="72" t="s">
        <v>195</v>
      </c>
      <c r="C12" s="72" t="s">
        <v>114</v>
      </c>
      <c r="D12" s="72" t="s">
        <v>115</v>
      </c>
      <c r="E12" s="72" t="s">
        <v>116</v>
      </c>
      <c r="F12" s="72" t="s">
        <v>119</v>
      </c>
      <c r="G12" s="72" t="s">
        <v>196</v>
      </c>
      <c r="H12" s="73" t="s">
        <v>197</v>
      </c>
      <c r="I12" s="73" t="s">
        <v>198</v>
      </c>
      <c r="J12" s="73" t="s">
        <v>199</v>
      </c>
      <c r="K12" s="73" t="s">
        <v>20</v>
      </c>
      <c r="L12" s="73" t="s">
        <v>21</v>
      </c>
    </row>
    <row r="13" spans="1:12" s="50" customFormat="1" ht="42.75" hidden="1" customHeight="1" x14ac:dyDescent="0.2">
      <c r="A13" s="48" t="s">
        <v>111</v>
      </c>
      <c r="B13" s="74" t="s">
        <v>200</v>
      </c>
      <c r="C13" s="74" t="s">
        <v>123</v>
      </c>
      <c r="D13" s="74" t="s">
        <v>109</v>
      </c>
      <c r="E13" s="74" t="s">
        <v>110</v>
      </c>
      <c r="F13" s="74" t="s">
        <v>125</v>
      </c>
      <c r="G13" s="74" t="s">
        <v>201</v>
      </c>
      <c r="H13" s="75" t="s">
        <v>26</v>
      </c>
      <c r="I13" s="75" t="s">
        <v>27</v>
      </c>
      <c r="J13" s="75" t="s">
        <v>28</v>
      </c>
      <c r="K13" s="75" t="s">
        <v>7</v>
      </c>
      <c r="L13" s="75" t="s">
        <v>32</v>
      </c>
    </row>
    <row r="14" spans="1:12" s="54" customFormat="1" ht="15.75" hidden="1" customHeight="1" x14ac:dyDescent="0.2">
      <c r="A14" s="76" t="s">
        <v>202</v>
      </c>
      <c r="B14" s="77" t="s">
        <v>124</v>
      </c>
      <c r="C14" s="77" t="s">
        <v>124</v>
      </c>
      <c r="D14" s="77" t="s">
        <v>124</v>
      </c>
      <c r="E14" s="77" t="s">
        <v>124</v>
      </c>
      <c r="F14" s="77" t="s">
        <v>124</v>
      </c>
      <c r="G14" s="77" t="s">
        <v>124</v>
      </c>
      <c r="H14" s="52">
        <v>2496.4</v>
      </c>
      <c r="I14" s="52">
        <v>3386.17</v>
      </c>
      <c r="J14" s="52">
        <v>3183.43</v>
      </c>
      <c r="K14" s="53">
        <v>127.5</v>
      </c>
      <c r="L14" s="53">
        <v>94</v>
      </c>
    </row>
    <row r="15" spans="1:12" s="50" customFormat="1" ht="14.25" x14ac:dyDescent="0.2">
      <c r="A15" s="78" t="s">
        <v>203</v>
      </c>
      <c r="B15" s="77" t="s">
        <v>204</v>
      </c>
      <c r="C15" s="77" t="s">
        <v>124</v>
      </c>
      <c r="D15" s="77" t="s">
        <v>124</v>
      </c>
      <c r="E15" s="77" t="s">
        <v>124</v>
      </c>
      <c r="F15" s="77" t="s">
        <v>124</v>
      </c>
      <c r="G15" s="77" t="s">
        <v>124</v>
      </c>
      <c r="H15" s="52">
        <v>2496.4</v>
      </c>
      <c r="I15" s="52">
        <v>3386.17</v>
      </c>
      <c r="J15" s="52">
        <v>3183.43</v>
      </c>
      <c r="K15" s="53">
        <v>127.5</v>
      </c>
      <c r="L15" s="53">
        <v>94</v>
      </c>
    </row>
    <row r="16" spans="1:12" s="50" customFormat="1" ht="14.25" x14ac:dyDescent="0.2">
      <c r="A16" s="78" t="s">
        <v>128</v>
      </c>
      <c r="B16" s="77" t="s">
        <v>204</v>
      </c>
      <c r="C16" s="77" t="s">
        <v>127</v>
      </c>
      <c r="D16" s="77" t="s">
        <v>42</v>
      </c>
      <c r="E16" s="77"/>
      <c r="F16" s="77" t="s">
        <v>124</v>
      </c>
      <c r="G16" s="77" t="s">
        <v>124</v>
      </c>
      <c r="H16" s="52">
        <v>1160.8699999999999</v>
      </c>
      <c r="I16" s="52">
        <v>1247.5</v>
      </c>
      <c r="J16" s="52">
        <v>1232.24</v>
      </c>
      <c r="K16" s="53">
        <v>106.1</v>
      </c>
      <c r="L16" s="53">
        <v>98.8</v>
      </c>
    </row>
    <row r="17" spans="1:12" s="50" customFormat="1" ht="24" x14ac:dyDescent="0.2">
      <c r="A17" s="78" t="s">
        <v>131</v>
      </c>
      <c r="B17" s="77" t="s">
        <v>204</v>
      </c>
      <c r="C17" s="77" t="s">
        <v>129</v>
      </c>
      <c r="D17" s="77" t="s">
        <v>42</v>
      </c>
      <c r="E17" s="77" t="s">
        <v>130</v>
      </c>
      <c r="F17" s="77" t="s">
        <v>124</v>
      </c>
      <c r="G17" s="77" t="s">
        <v>124</v>
      </c>
      <c r="H17" s="52">
        <v>420.86</v>
      </c>
      <c r="I17" s="52">
        <v>473.1</v>
      </c>
      <c r="J17" s="52">
        <v>472.57</v>
      </c>
      <c r="K17" s="53">
        <v>112.3</v>
      </c>
      <c r="L17" s="53">
        <v>99.9</v>
      </c>
    </row>
    <row r="18" spans="1:12" s="50" customFormat="1" ht="36" x14ac:dyDescent="0.2">
      <c r="A18" s="78" t="s">
        <v>205</v>
      </c>
      <c r="B18" s="77" t="s">
        <v>204</v>
      </c>
      <c r="C18" s="77" t="s">
        <v>129</v>
      </c>
      <c r="D18" s="77" t="s">
        <v>42</v>
      </c>
      <c r="E18" s="77" t="s">
        <v>130</v>
      </c>
      <c r="F18" s="77" t="s">
        <v>206</v>
      </c>
      <c r="G18" s="77" t="s">
        <v>124</v>
      </c>
      <c r="H18" s="52">
        <v>369.86</v>
      </c>
      <c r="I18" s="52">
        <v>473.1</v>
      </c>
      <c r="J18" s="52">
        <v>472.57</v>
      </c>
      <c r="K18" s="53">
        <v>127.8</v>
      </c>
      <c r="L18" s="53">
        <v>99.9</v>
      </c>
    </row>
    <row r="19" spans="1:12" s="50" customFormat="1" ht="14.25" x14ac:dyDescent="0.2">
      <c r="A19" s="78" t="s">
        <v>133</v>
      </c>
      <c r="B19" s="77" t="s">
        <v>204</v>
      </c>
      <c r="C19" s="77" t="s">
        <v>129</v>
      </c>
      <c r="D19" s="77" t="s">
        <v>42</v>
      </c>
      <c r="E19" s="77" t="s">
        <v>130</v>
      </c>
      <c r="F19" s="77" t="s">
        <v>134</v>
      </c>
      <c r="G19" s="77" t="s">
        <v>124</v>
      </c>
      <c r="H19" s="52">
        <v>369.86</v>
      </c>
      <c r="I19" s="52">
        <v>473.1</v>
      </c>
      <c r="J19" s="52">
        <v>472.57</v>
      </c>
      <c r="K19" s="53">
        <v>127.8</v>
      </c>
      <c r="L19" s="53">
        <v>99.9</v>
      </c>
    </row>
    <row r="20" spans="1:12" s="31" customFormat="1" ht="24.75" x14ac:dyDescent="0.25">
      <c r="A20" s="57" t="s">
        <v>207</v>
      </c>
      <c r="B20" s="58" t="s">
        <v>204</v>
      </c>
      <c r="C20" s="58" t="s">
        <v>129</v>
      </c>
      <c r="D20" s="58" t="s">
        <v>42</v>
      </c>
      <c r="E20" s="58" t="s">
        <v>130</v>
      </c>
      <c r="F20" s="58" t="s">
        <v>134</v>
      </c>
      <c r="G20" s="58" t="s">
        <v>208</v>
      </c>
      <c r="H20" s="55">
        <v>369.86</v>
      </c>
      <c r="I20" s="55">
        <v>473.1</v>
      </c>
      <c r="J20" s="55">
        <v>472.57</v>
      </c>
      <c r="K20" s="30">
        <v>127.8</v>
      </c>
      <c r="L20" s="30">
        <v>99.9</v>
      </c>
    </row>
    <row r="21" spans="1:12" s="50" customFormat="1" ht="36" x14ac:dyDescent="0.2">
      <c r="A21" s="78" t="s">
        <v>137</v>
      </c>
      <c r="B21" s="77" t="s">
        <v>204</v>
      </c>
      <c r="C21" s="77" t="s">
        <v>135</v>
      </c>
      <c r="D21" s="77" t="s">
        <v>42</v>
      </c>
      <c r="E21" s="77" t="s">
        <v>136</v>
      </c>
      <c r="F21" s="77" t="s">
        <v>124</v>
      </c>
      <c r="G21" s="77" t="s">
        <v>124</v>
      </c>
      <c r="H21" s="52">
        <v>740.01</v>
      </c>
      <c r="I21" s="52">
        <v>774.4</v>
      </c>
      <c r="J21" s="52">
        <v>759.67</v>
      </c>
      <c r="K21" s="53">
        <v>102.7</v>
      </c>
      <c r="L21" s="53">
        <v>98.1</v>
      </c>
    </row>
    <row r="22" spans="1:12" s="50" customFormat="1" ht="36" x14ac:dyDescent="0.2">
      <c r="A22" s="78" t="s">
        <v>205</v>
      </c>
      <c r="B22" s="77" t="s">
        <v>204</v>
      </c>
      <c r="C22" s="77" t="s">
        <v>135</v>
      </c>
      <c r="D22" s="77" t="s">
        <v>42</v>
      </c>
      <c r="E22" s="77" t="s">
        <v>136</v>
      </c>
      <c r="F22" s="77" t="s">
        <v>206</v>
      </c>
      <c r="G22" s="77" t="s">
        <v>124</v>
      </c>
      <c r="H22" s="52">
        <v>636.71</v>
      </c>
      <c r="I22" s="52">
        <v>760.4</v>
      </c>
      <c r="J22" s="52">
        <v>745.69</v>
      </c>
      <c r="K22" s="53">
        <v>117.1</v>
      </c>
      <c r="L22" s="53">
        <v>98.1</v>
      </c>
    </row>
    <row r="23" spans="1:12" s="50" customFormat="1" ht="14.25" x14ac:dyDescent="0.2">
      <c r="A23" s="78" t="s">
        <v>209</v>
      </c>
      <c r="B23" s="77" t="s">
        <v>204</v>
      </c>
      <c r="C23" s="77" t="s">
        <v>135</v>
      </c>
      <c r="D23" s="77" t="s">
        <v>42</v>
      </c>
      <c r="E23" s="77" t="s">
        <v>136</v>
      </c>
      <c r="F23" s="77" t="s">
        <v>210</v>
      </c>
      <c r="G23" s="77" t="s">
        <v>124</v>
      </c>
      <c r="H23" s="52">
        <v>636.71</v>
      </c>
      <c r="I23" s="52">
        <v>760.4</v>
      </c>
      <c r="J23" s="52">
        <v>745.69</v>
      </c>
      <c r="K23" s="53">
        <v>117.1</v>
      </c>
      <c r="L23" s="53">
        <v>98.1</v>
      </c>
    </row>
    <row r="24" spans="1:12" s="50" customFormat="1" ht="24" x14ac:dyDescent="0.2">
      <c r="A24" s="78" t="s">
        <v>138</v>
      </c>
      <c r="B24" s="77" t="s">
        <v>204</v>
      </c>
      <c r="C24" s="77" t="s">
        <v>135</v>
      </c>
      <c r="D24" s="77" t="s">
        <v>42</v>
      </c>
      <c r="E24" s="77" t="s">
        <v>136</v>
      </c>
      <c r="F24" s="77" t="s">
        <v>139</v>
      </c>
      <c r="G24" s="77" t="s">
        <v>124</v>
      </c>
      <c r="H24" s="52">
        <v>636.71</v>
      </c>
      <c r="I24" s="52">
        <v>760.4</v>
      </c>
      <c r="J24" s="52">
        <v>745.69</v>
      </c>
      <c r="K24" s="53">
        <v>117.1</v>
      </c>
      <c r="L24" s="53">
        <v>98.1</v>
      </c>
    </row>
    <row r="25" spans="1:12" s="31" customFormat="1" ht="24.75" x14ac:dyDescent="0.25">
      <c r="A25" s="57" t="s">
        <v>207</v>
      </c>
      <c r="B25" s="58" t="s">
        <v>204</v>
      </c>
      <c r="C25" s="58" t="s">
        <v>135</v>
      </c>
      <c r="D25" s="58" t="s">
        <v>42</v>
      </c>
      <c r="E25" s="58" t="s">
        <v>136</v>
      </c>
      <c r="F25" s="58" t="s">
        <v>139</v>
      </c>
      <c r="G25" s="58" t="s">
        <v>208</v>
      </c>
      <c r="H25" s="55">
        <v>574.45000000000005</v>
      </c>
      <c r="I25" s="55">
        <v>695.79</v>
      </c>
      <c r="J25" s="55">
        <v>694.9</v>
      </c>
      <c r="K25" s="30">
        <v>121</v>
      </c>
      <c r="L25" s="30">
        <v>99.9</v>
      </c>
    </row>
    <row r="26" spans="1:12" s="31" customFormat="1" ht="24.75" x14ac:dyDescent="0.25">
      <c r="A26" s="57" t="s">
        <v>211</v>
      </c>
      <c r="B26" s="58" t="s">
        <v>204</v>
      </c>
      <c r="C26" s="58" t="s">
        <v>135</v>
      </c>
      <c r="D26" s="58" t="s">
        <v>42</v>
      </c>
      <c r="E26" s="58" t="s">
        <v>136</v>
      </c>
      <c r="F26" s="58" t="s">
        <v>139</v>
      </c>
      <c r="G26" s="58" t="s">
        <v>212</v>
      </c>
      <c r="H26" s="55">
        <v>13.11</v>
      </c>
      <c r="I26" s="55">
        <v>19</v>
      </c>
      <c r="J26" s="55">
        <v>17.18</v>
      </c>
      <c r="K26" s="30">
        <v>131</v>
      </c>
      <c r="L26" s="30">
        <v>90.4</v>
      </c>
    </row>
    <row r="27" spans="1:12" s="31" customFormat="1" ht="24.75" x14ac:dyDescent="0.25">
      <c r="A27" s="57" t="s">
        <v>213</v>
      </c>
      <c r="B27" s="58" t="s">
        <v>204</v>
      </c>
      <c r="C27" s="58" t="s">
        <v>135</v>
      </c>
      <c r="D27" s="58" t="s">
        <v>42</v>
      </c>
      <c r="E27" s="58" t="s">
        <v>136</v>
      </c>
      <c r="F27" s="58" t="s">
        <v>139</v>
      </c>
      <c r="G27" s="58" t="s">
        <v>214</v>
      </c>
      <c r="H27" s="55">
        <v>33.159999999999997</v>
      </c>
      <c r="I27" s="55">
        <v>43.61</v>
      </c>
      <c r="J27" s="55">
        <v>31.65</v>
      </c>
      <c r="K27" s="30">
        <v>95.4</v>
      </c>
      <c r="L27" s="30">
        <v>72.599999999999994</v>
      </c>
    </row>
    <row r="28" spans="1:12" s="31" customFormat="1" x14ac:dyDescent="0.25">
      <c r="A28" s="57" t="s">
        <v>215</v>
      </c>
      <c r="B28" s="58" t="s">
        <v>204</v>
      </c>
      <c r="C28" s="58" t="s">
        <v>135</v>
      </c>
      <c r="D28" s="58" t="s">
        <v>42</v>
      </c>
      <c r="E28" s="58" t="s">
        <v>136</v>
      </c>
      <c r="F28" s="58" t="s">
        <v>139</v>
      </c>
      <c r="G28" s="58" t="s">
        <v>216</v>
      </c>
      <c r="H28" s="55">
        <v>1.84</v>
      </c>
      <c r="I28" s="55">
        <v>2</v>
      </c>
      <c r="J28" s="55">
        <v>1.96</v>
      </c>
      <c r="K28" s="30">
        <v>106.5</v>
      </c>
      <c r="L28" s="30">
        <v>98</v>
      </c>
    </row>
    <row r="29" spans="1:12" s="50" customFormat="1" ht="14.25" x14ac:dyDescent="0.2">
      <c r="A29" s="78" t="s">
        <v>140</v>
      </c>
      <c r="B29" s="77" t="s">
        <v>204</v>
      </c>
      <c r="C29" s="77" t="s">
        <v>135</v>
      </c>
      <c r="D29" s="77" t="s">
        <v>42</v>
      </c>
      <c r="E29" s="77" t="s">
        <v>136</v>
      </c>
      <c r="F29" s="77" t="s">
        <v>141</v>
      </c>
      <c r="G29" s="77" t="s">
        <v>124</v>
      </c>
      <c r="H29" s="52">
        <v>17.3</v>
      </c>
      <c r="I29" s="52">
        <v>14</v>
      </c>
      <c r="J29" s="52">
        <v>13.98</v>
      </c>
      <c r="K29" s="53">
        <v>80.8</v>
      </c>
      <c r="L29" s="53">
        <v>99.9</v>
      </c>
    </row>
    <row r="30" spans="1:12" s="31" customFormat="1" x14ac:dyDescent="0.25">
      <c r="A30" s="57" t="s">
        <v>217</v>
      </c>
      <c r="B30" s="58" t="s">
        <v>204</v>
      </c>
      <c r="C30" s="58" t="s">
        <v>135</v>
      </c>
      <c r="D30" s="58" t="s">
        <v>42</v>
      </c>
      <c r="E30" s="58" t="s">
        <v>136</v>
      </c>
      <c r="F30" s="58" t="s">
        <v>141</v>
      </c>
      <c r="G30" s="58" t="s">
        <v>218</v>
      </c>
      <c r="H30" s="55">
        <v>17.3</v>
      </c>
      <c r="I30" s="55">
        <v>14</v>
      </c>
      <c r="J30" s="55">
        <v>13.98</v>
      </c>
      <c r="K30" s="30">
        <v>80.8</v>
      </c>
      <c r="L30" s="30">
        <v>99.9</v>
      </c>
    </row>
    <row r="31" spans="1:12" s="50" customFormat="1" ht="14.25" x14ac:dyDescent="0.2">
      <c r="A31" s="78" t="s">
        <v>143</v>
      </c>
      <c r="B31" s="77" t="s">
        <v>204</v>
      </c>
      <c r="C31" s="77" t="s">
        <v>142</v>
      </c>
      <c r="D31" s="77" t="s">
        <v>130</v>
      </c>
      <c r="E31" s="77"/>
      <c r="F31" s="77" t="s">
        <v>124</v>
      </c>
      <c r="G31" s="77" t="s">
        <v>124</v>
      </c>
      <c r="H31" s="52">
        <v>39.94</v>
      </c>
      <c r="I31" s="52">
        <v>55</v>
      </c>
      <c r="J31" s="52">
        <v>50.38</v>
      </c>
      <c r="K31" s="53">
        <v>126.1</v>
      </c>
      <c r="L31" s="53">
        <v>91.6</v>
      </c>
    </row>
    <row r="32" spans="1:12" s="50" customFormat="1" ht="14.25" x14ac:dyDescent="0.2">
      <c r="A32" s="78" t="s">
        <v>146</v>
      </c>
      <c r="B32" s="77" t="s">
        <v>204</v>
      </c>
      <c r="C32" s="77" t="s">
        <v>144</v>
      </c>
      <c r="D32" s="77" t="s">
        <v>130</v>
      </c>
      <c r="E32" s="77" t="s">
        <v>145</v>
      </c>
      <c r="F32" s="77" t="s">
        <v>124</v>
      </c>
      <c r="G32" s="77" t="s">
        <v>124</v>
      </c>
      <c r="H32" s="52">
        <v>39.94</v>
      </c>
      <c r="I32" s="52">
        <v>55</v>
      </c>
      <c r="J32" s="52">
        <v>50.38</v>
      </c>
      <c r="K32" s="53">
        <v>126.1</v>
      </c>
      <c r="L32" s="53">
        <v>91.6</v>
      </c>
    </row>
    <row r="33" spans="1:12" s="50" customFormat="1" ht="24" x14ac:dyDescent="0.2">
      <c r="A33" s="78" t="s">
        <v>147</v>
      </c>
      <c r="B33" s="77" t="s">
        <v>204</v>
      </c>
      <c r="C33" s="77" t="s">
        <v>144</v>
      </c>
      <c r="D33" s="77" t="s">
        <v>130</v>
      </c>
      <c r="E33" s="77" t="s">
        <v>145</v>
      </c>
      <c r="F33" s="77" t="s">
        <v>148</v>
      </c>
      <c r="G33" s="77" t="s">
        <v>124</v>
      </c>
      <c r="H33" s="52">
        <v>39.94</v>
      </c>
      <c r="I33" s="52">
        <v>55</v>
      </c>
      <c r="J33" s="52">
        <v>50.38</v>
      </c>
      <c r="K33" s="53">
        <v>126.1</v>
      </c>
      <c r="L33" s="53">
        <v>91.6</v>
      </c>
    </row>
    <row r="34" spans="1:12" s="31" customFormat="1" ht="24.75" x14ac:dyDescent="0.25">
      <c r="A34" s="57" t="s">
        <v>207</v>
      </c>
      <c r="B34" s="58" t="s">
        <v>204</v>
      </c>
      <c r="C34" s="58" t="s">
        <v>144</v>
      </c>
      <c r="D34" s="58" t="s">
        <v>130</v>
      </c>
      <c r="E34" s="58" t="s">
        <v>145</v>
      </c>
      <c r="F34" s="58" t="s">
        <v>148</v>
      </c>
      <c r="G34" s="58" t="s">
        <v>208</v>
      </c>
      <c r="H34" s="55">
        <v>38.44</v>
      </c>
      <c r="I34" s="55">
        <v>53.5</v>
      </c>
      <c r="J34" s="55">
        <v>48.88</v>
      </c>
      <c r="K34" s="30">
        <v>127.2</v>
      </c>
      <c r="L34" s="30">
        <v>91.4</v>
      </c>
    </row>
    <row r="35" spans="1:12" s="31" customFormat="1" ht="24.75" x14ac:dyDescent="0.25">
      <c r="A35" s="57" t="s">
        <v>213</v>
      </c>
      <c r="B35" s="58" t="s">
        <v>204</v>
      </c>
      <c r="C35" s="58" t="s">
        <v>144</v>
      </c>
      <c r="D35" s="58" t="s">
        <v>130</v>
      </c>
      <c r="E35" s="58" t="s">
        <v>145</v>
      </c>
      <c r="F35" s="58" t="s">
        <v>148</v>
      </c>
      <c r="G35" s="58" t="s">
        <v>214</v>
      </c>
      <c r="H35" s="55">
        <v>1.5</v>
      </c>
      <c r="I35" s="55">
        <v>1.5</v>
      </c>
      <c r="J35" s="55">
        <v>1.5</v>
      </c>
      <c r="K35" s="30">
        <v>100</v>
      </c>
      <c r="L35" s="30">
        <v>100</v>
      </c>
    </row>
    <row r="36" spans="1:12" s="50" customFormat="1" ht="24" x14ac:dyDescent="0.2">
      <c r="A36" s="78" t="s">
        <v>150</v>
      </c>
      <c r="B36" s="77" t="s">
        <v>204</v>
      </c>
      <c r="C36" s="77" t="s">
        <v>149</v>
      </c>
      <c r="D36" s="77" t="s">
        <v>145</v>
      </c>
      <c r="E36" s="77"/>
      <c r="F36" s="77" t="s">
        <v>124</v>
      </c>
      <c r="G36" s="77" t="s">
        <v>124</v>
      </c>
      <c r="H36" s="52">
        <v>178</v>
      </c>
      <c r="I36" s="52">
        <v>39.5</v>
      </c>
      <c r="J36" s="52">
        <v>39.5</v>
      </c>
      <c r="K36" s="53">
        <v>22.2</v>
      </c>
      <c r="L36" s="53">
        <v>100</v>
      </c>
    </row>
    <row r="37" spans="1:12" s="50" customFormat="1" ht="14.25" x14ac:dyDescent="0.2">
      <c r="A37" s="78" t="s">
        <v>152</v>
      </c>
      <c r="B37" s="77" t="s">
        <v>204</v>
      </c>
      <c r="C37" s="77" t="s">
        <v>151</v>
      </c>
      <c r="D37" s="77" t="s">
        <v>145</v>
      </c>
      <c r="E37" s="77" t="s">
        <v>65</v>
      </c>
      <c r="F37" s="77" t="s">
        <v>124</v>
      </c>
      <c r="G37" s="77" t="s">
        <v>124</v>
      </c>
      <c r="H37" s="52">
        <v>178</v>
      </c>
      <c r="I37" s="52">
        <v>39.5</v>
      </c>
      <c r="J37" s="52">
        <v>39.5</v>
      </c>
      <c r="K37" s="53">
        <v>22.2</v>
      </c>
      <c r="L37" s="53">
        <v>100</v>
      </c>
    </row>
    <row r="38" spans="1:12" s="50" customFormat="1" ht="36" x14ac:dyDescent="0.2">
      <c r="A38" s="78" t="s">
        <v>219</v>
      </c>
      <c r="B38" s="77" t="s">
        <v>204</v>
      </c>
      <c r="C38" s="77" t="s">
        <v>151</v>
      </c>
      <c r="D38" s="77" t="s">
        <v>145</v>
      </c>
      <c r="E38" s="77" t="s">
        <v>65</v>
      </c>
      <c r="F38" s="77" t="s">
        <v>220</v>
      </c>
      <c r="G38" s="77" t="s">
        <v>124</v>
      </c>
      <c r="H38" s="52">
        <v>0</v>
      </c>
      <c r="I38" s="52">
        <v>0.5</v>
      </c>
      <c r="J38" s="52">
        <v>0.5</v>
      </c>
      <c r="K38" s="53"/>
      <c r="L38" s="53">
        <v>100</v>
      </c>
    </row>
    <row r="39" spans="1:12" s="50" customFormat="1" ht="14.25" x14ac:dyDescent="0.2">
      <c r="A39" s="78" t="s">
        <v>153</v>
      </c>
      <c r="B39" s="77" t="s">
        <v>204</v>
      </c>
      <c r="C39" s="77" t="s">
        <v>151</v>
      </c>
      <c r="D39" s="77" t="s">
        <v>145</v>
      </c>
      <c r="E39" s="77" t="s">
        <v>65</v>
      </c>
      <c r="F39" s="77" t="s">
        <v>154</v>
      </c>
      <c r="G39" s="77" t="s">
        <v>124</v>
      </c>
      <c r="H39" s="52">
        <v>0</v>
      </c>
      <c r="I39" s="52">
        <v>0.5</v>
      </c>
      <c r="J39" s="52">
        <v>0.5</v>
      </c>
      <c r="K39" s="53"/>
      <c r="L39" s="53">
        <v>100</v>
      </c>
    </row>
    <row r="40" spans="1:12" s="31" customFormat="1" ht="24.75" x14ac:dyDescent="0.25">
      <c r="A40" s="57" t="s">
        <v>213</v>
      </c>
      <c r="B40" s="58" t="s">
        <v>204</v>
      </c>
      <c r="C40" s="58" t="s">
        <v>151</v>
      </c>
      <c r="D40" s="58" t="s">
        <v>145</v>
      </c>
      <c r="E40" s="58" t="s">
        <v>65</v>
      </c>
      <c r="F40" s="58" t="s">
        <v>154</v>
      </c>
      <c r="G40" s="58" t="s">
        <v>214</v>
      </c>
      <c r="H40" s="55">
        <v>0</v>
      </c>
      <c r="I40" s="55">
        <v>0.5</v>
      </c>
      <c r="J40" s="55">
        <v>0.5</v>
      </c>
      <c r="K40" s="30"/>
      <c r="L40" s="30">
        <v>100</v>
      </c>
    </row>
    <row r="41" spans="1:12" s="50" customFormat="1" ht="24" x14ac:dyDescent="0.2">
      <c r="A41" s="78" t="s">
        <v>155</v>
      </c>
      <c r="B41" s="77" t="s">
        <v>204</v>
      </c>
      <c r="C41" s="77" t="s">
        <v>151</v>
      </c>
      <c r="D41" s="77" t="s">
        <v>145</v>
      </c>
      <c r="E41" s="77" t="s">
        <v>65</v>
      </c>
      <c r="F41" s="77" t="s">
        <v>156</v>
      </c>
      <c r="G41" s="77" t="s">
        <v>124</v>
      </c>
      <c r="H41" s="52"/>
      <c r="I41" s="52">
        <v>39</v>
      </c>
      <c r="J41" s="52">
        <v>39</v>
      </c>
      <c r="K41" s="53"/>
      <c r="L41" s="53">
        <v>100</v>
      </c>
    </row>
    <row r="42" spans="1:12" s="31" customFormat="1" ht="24.75" x14ac:dyDescent="0.25">
      <c r="A42" s="57" t="s">
        <v>211</v>
      </c>
      <c r="B42" s="58" t="s">
        <v>204</v>
      </c>
      <c r="C42" s="58" t="s">
        <v>151</v>
      </c>
      <c r="D42" s="58" t="s">
        <v>145</v>
      </c>
      <c r="E42" s="58" t="s">
        <v>65</v>
      </c>
      <c r="F42" s="58" t="s">
        <v>156</v>
      </c>
      <c r="G42" s="58" t="s">
        <v>212</v>
      </c>
      <c r="H42" s="55"/>
      <c r="I42" s="55">
        <v>6</v>
      </c>
      <c r="J42" s="55">
        <v>6</v>
      </c>
      <c r="K42" s="30"/>
      <c r="L42" s="30">
        <v>100</v>
      </c>
    </row>
    <row r="43" spans="1:12" s="31" customFormat="1" ht="24.75" x14ac:dyDescent="0.25">
      <c r="A43" s="57" t="s">
        <v>213</v>
      </c>
      <c r="B43" s="58" t="s">
        <v>204</v>
      </c>
      <c r="C43" s="58" t="s">
        <v>151</v>
      </c>
      <c r="D43" s="58" t="s">
        <v>145</v>
      </c>
      <c r="E43" s="58" t="s">
        <v>65</v>
      </c>
      <c r="F43" s="58" t="s">
        <v>156</v>
      </c>
      <c r="G43" s="58" t="s">
        <v>214</v>
      </c>
      <c r="H43" s="55"/>
      <c r="I43" s="55">
        <v>33</v>
      </c>
      <c r="J43" s="55">
        <v>33</v>
      </c>
      <c r="K43" s="30"/>
      <c r="L43" s="30">
        <v>100</v>
      </c>
    </row>
    <row r="44" spans="1:12" s="50" customFormat="1" ht="14.25" x14ac:dyDescent="0.2">
      <c r="A44" s="78" t="s">
        <v>158</v>
      </c>
      <c r="B44" s="77" t="s">
        <v>204</v>
      </c>
      <c r="C44" s="77" t="s">
        <v>157</v>
      </c>
      <c r="D44" s="77" t="s">
        <v>136</v>
      </c>
      <c r="E44" s="77"/>
      <c r="F44" s="77" t="s">
        <v>124</v>
      </c>
      <c r="G44" s="77" t="s">
        <v>124</v>
      </c>
      <c r="H44" s="52">
        <v>301.08999999999997</v>
      </c>
      <c r="I44" s="52">
        <v>897.51</v>
      </c>
      <c r="J44" s="52">
        <v>725.3</v>
      </c>
      <c r="K44" s="53">
        <v>240.9</v>
      </c>
      <c r="L44" s="53">
        <v>80.8</v>
      </c>
    </row>
    <row r="45" spans="1:12" s="50" customFormat="1" ht="14.25" x14ac:dyDescent="0.2">
      <c r="A45" s="78" t="s">
        <v>161</v>
      </c>
      <c r="B45" s="77" t="s">
        <v>204</v>
      </c>
      <c r="C45" s="77" t="s">
        <v>159</v>
      </c>
      <c r="D45" s="77" t="s">
        <v>136</v>
      </c>
      <c r="E45" s="77" t="s">
        <v>160</v>
      </c>
      <c r="F45" s="77" t="s">
        <v>124</v>
      </c>
      <c r="G45" s="77" t="s">
        <v>124</v>
      </c>
      <c r="H45" s="52">
        <v>226.8</v>
      </c>
      <c r="I45" s="52">
        <v>772</v>
      </c>
      <c r="J45" s="52">
        <v>599.79</v>
      </c>
      <c r="K45" s="53">
        <v>264.5</v>
      </c>
      <c r="L45" s="53">
        <v>77.7</v>
      </c>
    </row>
    <row r="46" spans="1:12" s="50" customFormat="1" ht="14.25" x14ac:dyDescent="0.2">
      <c r="A46" s="78" t="s">
        <v>221</v>
      </c>
      <c r="B46" s="77" t="s">
        <v>204</v>
      </c>
      <c r="C46" s="77" t="s">
        <v>159</v>
      </c>
      <c r="D46" s="77" t="s">
        <v>136</v>
      </c>
      <c r="E46" s="77" t="s">
        <v>160</v>
      </c>
      <c r="F46" s="77" t="s">
        <v>222</v>
      </c>
      <c r="G46" s="77" t="s">
        <v>124</v>
      </c>
      <c r="H46" s="52">
        <v>34.799999999999997</v>
      </c>
      <c r="I46" s="52">
        <v>772</v>
      </c>
      <c r="J46" s="52">
        <v>599.79</v>
      </c>
      <c r="K46" s="53">
        <v>1723.5</v>
      </c>
      <c r="L46" s="53">
        <v>77.7</v>
      </c>
    </row>
    <row r="47" spans="1:12" s="50" customFormat="1" ht="14.25" x14ac:dyDescent="0.2">
      <c r="A47" s="78" t="s">
        <v>223</v>
      </c>
      <c r="B47" s="77" t="s">
        <v>204</v>
      </c>
      <c r="C47" s="77" t="s">
        <v>159</v>
      </c>
      <c r="D47" s="77" t="s">
        <v>136</v>
      </c>
      <c r="E47" s="77" t="s">
        <v>160</v>
      </c>
      <c r="F47" s="77" t="s">
        <v>224</v>
      </c>
      <c r="G47" s="77" t="s">
        <v>124</v>
      </c>
      <c r="H47" s="52">
        <v>34.799999999999997</v>
      </c>
      <c r="I47" s="52">
        <v>772</v>
      </c>
      <c r="J47" s="52">
        <v>599.79</v>
      </c>
      <c r="K47" s="53">
        <v>1723.5</v>
      </c>
      <c r="L47" s="53">
        <v>77.7</v>
      </c>
    </row>
    <row r="48" spans="1:12" s="50" customFormat="1" ht="14.25" x14ac:dyDescent="0.2">
      <c r="A48" s="78" t="s">
        <v>162</v>
      </c>
      <c r="B48" s="77" t="s">
        <v>204</v>
      </c>
      <c r="C48" s="77" t="s">
        <v>159</v>
      </c>
      <c r="D48" s="77" t="s">
        <v>136</v>
      </c>
      <c r="E48" s="77" t="s">
        <v>160</v>
      </c>
      <c r="F48" s="77" t="s">
        <v>163</v>
      </c>
      <c r="G48" s="77" t="s">
        <v>124</v>
      </c>
      <c r="H48" s="52">
        <v>34.799999999999997</v>
      </c>
      <c r="I48" s="52">
        <v>772</v>
      </c>
      <c r="J48" s="52">
        <v>599.79</v>
      </c>
      <c r="K48" s="53">
        <v>1723.5</v>
      </c>
      <c r="L48" s="53">
        <v>77.7</v>
      </c>
    </row>
    <row r="49" spans="1:12" s="31" customFormat="1" ht="24.75" x14ac:dyDescent="0.25">
      <c r="A49" s="57" t="s">
        <v>213</v>
      </c>
      <c r="B49" s="58" t="s">
        <v>204</v>
      </c>
      <c r="C49" s="58" t="s">
        <v>159</v>
      </c>
      <c r="D49" s="58" t="s">
        <v>136</v>
      </c>
      <c r="E49" s="58" t="s">
        <v>160</v>
      </c>
      <c r="F49" s="58" t="s">
        <v>163</v>
      </c>
      <c r="G49" s="58" t="s">
        <v>214</v>
      </c>
      <c r="H49" s="55">
        <v>34.799999999999997</v>
      </c>
      <c r="I49" s="55">
        <v>772</v>
      </c>
      <c r="J49" s="55">
        <v>599.79</v>
      </c>
      <c r="K49" s="30">
        <v>1723.5</v>
      </c>
      <c r="L49" s="30">
        <v>77.7</v>
      </c>
    </row>
    <row r="50" spans="1:12" s="50" customFormat="1" ht="14.25" x14ac:dyDescent="0.2">
      <c r="A50" s="78" t="s">
        <v>166</v>
      </c>
      <c r="B50" s="77" t="s">
        <v>204</v>
      </c>
      <c r="C50" s="77" t="s">
        <v>164</v>
      </c>
      <c r="D50" s="77" t="s">
        <v>136</v>
      </c>
      <c r="E50" s="77" t="s">
        <v>165</v>
      </c>
      <c r="F50" s="77" t="s">
        <v>124</v>
      </c>
      <c r="G50" s="77" t="s">
        <v>124</v>
      </c>
      <c r="H50" s="52">
        <v>74.290000000000006</v>
      </c>
      <c r="I50" s="52">
        <v>125.51</v>
      </c>
      <c r="J50" s="52">
        <v>125.51</v>
      </c>
      <c r="K50" s="53">
        <v>168.9</v>
      </c>
      <c r="L50" s="53">
        <v>100</v>
      </c>
    </row>
    <row r="51" spans="1:12" s="50" customFormat="1" ht="24" x14ac:dyDescent="0.2">
      <c r="A51" s="78" t="s">
        <v>225</v>
      </c>
      <c r="B51" s="77" t="s">
        <v>204</v>
      </c>
      <c r="C51" s="77" t="s">
        <v>164</v>
      </c>
      <c r="D51" s="77" t="s">
        <v>136</v>
      </c>
      <c r="E51" s="77" t="s">
        <v>165</v>
      </c>
      <c r="F51" s="77" t="s">
        <v>226</v>
      </c>
      <c r="G51" s="77" t="s">
        <v>124</v>
      </c>
      <c r="H51" s="52">
        <v>74.290000000000006</v>
      </c>
      <c r="I51" s="52">
        <v>125.51</v>
      </c>
      <c r="J51" s="52">
        <v>125.51</v>
      </c>
      <c r="K51" s="53">
        <v>168.9</v>
      </c>
      <c r="L51" s="53">
        <v>100</v>
      </c>
    </row>
    <row r="52" spans="1:12" s="50" customFormat="1" ht="14.25" x14ac:dyDescent="0.2">
      <c r="A52" s="78" t="s">
        <v>167</v>
      </c>
      <c r="B52" s="77" t="s">
        <v>204</v>
      </c>
      <c r="C52" s="77" t="s">
        <v>164</v>
      </c>
      <c r="D52" s="77" t="s">
        <v>136</v>
      </c>
      <c r="E52" s="77" t="s">
        <v>165</v>
      </c>
      <c r="F52" s="77" t="s">
        <v>168</v>
      </c>
      <c r="G52" s="77" t="s">
        <v>124</v>
      </c>
      <c r="H52" s="52">
        <v>74.290000000000006</v>
      </c>
      <c r="I52" s="52">
        <v>125.51</v>
      </c>
      <c r="J52" s="52">
        <v>125.51</v>
      </c>
      <c r="K52" s="53">
        <v>168.9</v>
      </c>
      <c r="L52" s="53">
        <v>100</v>
      </c>
    </row>
    <row r="53" spans="1:12" s="31" customFormat="1" ht="24.75" x14ac:dyDescent="0.25">
      <c r="A53" s="57" t="s">
        <v>213</v>
      </c>
      <c r="B53" s="58" t="s">
        <v>204</v>
      </c>
      <c r="C53" s="58" t="s">
        <v>164</v>
      </c>
      <c r="D53" s="58" t="s">
        <v>136</v>
      </c>
      <c r="E53" s="58" t="s">
        <v>165</v>
      </c>
      <c r="F53" s="58" t="s">
        <v>168</v>
      </c>
      <c r="G53" s="58" t="s">
        <v>214</v>
      </c>
      <c r="H53" s="55">
        <v>74.290000000000006</v>
      </c>
      <c r="I53" s="55">
        <v>125.51</v>
      </c>
      <c r="J53" s="55">
        <v>125.51</v>
      </c>
      <c r="K53" s="30">
        <v>168.9</v>
      </c>
      <c r="L53" s="30">
        <v>100</v>
      </c>
    </row>
    <row r="54" spans="1:12" s="50" customFormat="1" ht="14.25" x14ac:dyDescent="0.2">
      <c r="A54" s="78" t="s">
        <v>171</v>
      </c>
      <c r="B54" s="77" t="s">
        <v>204</v>
      </c>
      <c r="C54" s="77" t="s">
        <v>169</v>
      </c>
      <c r="D54" s="77" t="s">
        <v>170</v>
      </c>
      <c r="E54" s="77"/>
      <c r="F54" s="77" t="s">
        <v>124</v>
      </c>
      <c r="G54" s="77" t="s">
        <v>124</v>
      </c>
      <c r="H54" s="52">
        <v>54</v>
      </c>
      <c r="I54" s="52">
        <v>80.260000000000005</v>
      </c>
      <c r="J54" s="52">
        <v>69.61</v>
      </c>
      <c r="K54" s="53">
        <v>128.9</v>
      </c>
      <c r="L54" s="53">
        <v>86.7</v>
      </c>
    </row>
    <row r="55" spans="1:12" s="50" customFormat="1" ht="14.25" x14ac:dyDescent="0.2">
      <c r="A55" s="78" t="s">
        <v>173</v>
      </c>
      <c r="B55" s="77" t="s">
        <v>204</v>
      </c>
      <c r="C55" s="77" t="s">
        <v>172</v>
      </c>
      <c r="D55" s="77" t="s">
        <v>170</v>
      </c>
      <c r="E55" s="77" t="s">
        <v>145</v>
      </c>
      <c r="F55" s="77" t="s">
        <v>124</v>
      </c>
      <c r="G55" s="77" t="s">
        <v>124</v>
      </c>
      <c r="H55" s="52">
        <v>54</v>
      </c>
      <c r="I55" s="52">
        <v>80.260000000000005</v>
      </c>
      <c r="J55" s="52">
        <v>69.61</v>
      </c>
      <c r="K55" s="53">
        <v>128.9</v>
      </c>
      <c r="L55" s="53">
        <v>86.7</v>
      </c>
    </row>
    <row r="56" spans="1:12" s="50" customFormat="1" ht="24" x14ac:dyDescent="0.2">
      <c r="A56" s="78" t="s">
        <v>174</v>
      </c>
      <c r="B56" s="77" t="s">
        <v>204</v>
      </c>
      <c r="C56" s="77" t="s">
        <v>172</v>
      </c>
      <c r="D56" s="77" t="s">
        <v>170</v>
      </c>
      <c r="E56" s="77" t="s">
        <v>145</v>
      </c>
      <c r="F56" s="77" t="s">
        <v>175</v>
      </c>
      <c r="G56" s="77" t="s">
        <v>124</v>
      </c>
      <c r="H56" s="52"/>
      <c r="I56" s="52">
        <v>33</v>
      </c>
      <c r="J56" s="52">
        <v>33</v>
      </c>
      <c r="K56" s="53"/>
      <c r="L56" s="53">
        <v>100</v>
      </c>
    </row>
    <row r="57" spans="1:12" s="31" customFormat="1" ht="24.75" x14ac:dyDescent="0.25">
      <c r="A57" s="57" t="s">
        <v>213</v>
      </c>
      <c r="B57" s="58" t="s">
        <v>204</v>
      </c>
      <c r="C57" s="58" t="s">
        <v>172</v>
      </c>
      <c r="D57" s="58" t="s">
        <v>170</v>
      </c>
      <c r="E57" s="58" t="s">
        <v>145</v>
      </c>
      <c r="F57" s="58" t="s">
        <v>175</v>
      </c>
      <c r="G57" s="58" t="s">
        <v>214</v>
      </c>
      <c r="H57" s="55"/>
      <c r="I57" s="55">
        <v>33</v>
      </c>
      <c r="J57" s="55">
        <v>33</v>
      </c>
      <c r="K57" s="30"/>
      <c r="L57" s="30">
        <v>100</v>
      </c>
    </row>
    <row r="58" spans="1:12" s="50" customFormat="1" ht="14.25" x14ac:dyDescent="0.2">
      <c r="A58" s="78" t="s">
        <v>173</v>
      </c>
      <c r="B58" s="77" t="s">
        <v>204</v>
      </c>
      <c r="C58" s="77" t="s">
        <v>172</v>
      </c>
      <c r="D58" s="77" t="s">
        <v>170</v>
      </c>
      <c r="E58" s="77" t="s">
        <v>145</v>
      </c>
      <c r="F58" s="77" t="s">
        <v>227</v>
      </c>
      <c r="G58" s="77" t="s">
        <v>124</v>
      </c>
      <c r="H58" s="52">
        <v>14</v>
      </c>
      <c r="I58" s="52">
        <v>47.26</v>
      </c>
      <c r="J58" s="52">
        <v>36.61</v>
      </c>
      <c r="K58" s="53">
        <v>261.5</v>
      </c>
      <c r="L58" s="53">
        <v>77.5</v>
      </c>
    </row>
    <row r="59" spans="1:12" s="50" customFormat="1" ht="14.25" x14ac:dyDescent="0.2">
      <c r="A59" s="78" t="s">
        <v>176</v>
      </c>
      <c r="B59" s="77" t="s">
        <v>204</v>
      </c>
      <c r="C59" s="77" t="s">
        <v>172</v>
      </c>
      <c r="D59" s="77" t="s">
        <v>170</v>
      </c>
      <c r="E59" s="77" t="s">
        <v>145</v>
      </c>
      <c r="F59" s="77" t="s">
        <v>177</v>
      </c>
      <c r="G59" s="77" t="s">
        <v>124</v>
      </c>
      <c r="H59" s="52">
        <v>14</v>
      </c>
      <c r="I59" s="52">
        <v>10.26</v>
      </c>
      <c r="J59" s="52">
        <v>1.06</v>
      </c>
      <c r="K59" s="53">
        <v>7.6</v>
      </c>
      <c r="L59" s="53">
        <v>10.3</v>
      </c>
    </row>
    <row r="60" spans="1:12" s="31" customFormat="1" ht="24.75" x14ac:dyDescent="0.25">
      <c r="A60" s="57" t="s">
        <v>213</v>
      </c>
      <c r="B60" s="58" t="s">
        <v>204</v>
      </c>
      <c r="C60" s="58" t="s">
        <v>172</v>
      </c>
      <c r="D60" s="58" t="s">
        <v>170</v>
      </c>
      <c r="E60" s="58" t="s">
        <v>145</v>
      </c>
      <c r="F60" s="58" t="s">
        <v>177</v>
      </c>
      <c r="G60" s="58" t="s">
        <v>214</v>
      </c>
      <c r="H60" s="55">
        <v>14</v>
      </c>
      <c r="I60" s="55">
        <v>10.26</v>
      </c>
      <c r="J60" s="55">
        <v>1.06</v>
      </c>
      <c r="K60" s="30">
        <v>7.6</v>
      </c>
      <c r="L60" s="30">
        <v>10.3</v>
      </c>
    </row>
    <row r="61" spans="1:12" s="50" customFormat="1" ht="24" x14ac:dyDescent="0.2">
      <c r="A61" s="78" t="s">
        <v>178</v>
      </c>
      <c r="B61" s="77" t="s">
        <v>204</v>
      </c>
      <c r="C61" s="77" t="s">
        <v>172</v>
      </c>
      <c r="D61" s="77" t="s">
        <v>170</v>
      </c>
      <c r="E61" s="77" t="s">
        <v>145</v>
      </c>
      <c r="F61" s="77" t="s">
        <v>179</v>
      </c>
      <c r="G61" s="77" t="s">
        <v>124</v>
      </c>
      <c r="H61" s="52"/>
      <c r="I61" s="52">
        <v>37</v>
      </c>
      <c r="J61" s="52">
        <v>35.549999999999997</v>
      </c>
      <c r="K61" s="53"/>
      <c r="L61" s="53">
        <v>96.1</v>
      </c>
    </row>
    <row r="62" spans="1:12" s="31" customFormat="1" ht="24.75" x14ac:dyDescent="0.25">
      <c r="A62" s="57" t="s">
        <v>213</v>
      </c>
      <c r="B62" s="58" t="s">
        <v>204</v>
      </c>
      <c r="C62" s="58" t="s">
        <v>172</v>
      </c>
      <c r="D62" s="58" t="s">
        <v>170</v>
      </c>
      <c r="E62" s="58" t="s">
        <v>145</v>
      </c>
      <c r="F62" s="58" t="s">
        <v>179</v>
      </c>
      <c r="G62" s="58" t="s">
        <v>214</v>
      </c>
      <c r="H62" s="55"/>
      <c r="I62" s="55">
        <v>37</v>
      </c>
      <c r="J62" s="55">
        <v>35.549999999999997</v>
      </c>
      <c r="K62" s="30"/>
      <c r="L62" s="30">
        <v>96.1</v>
      </c>
    </row>
    <row r="63" spans="1:12" s="50" customFormat="1" ht="14.25" x14ac:dyDescent="0.2">
      <c r="A63" s="78" t="s">
        <v>182</v>
      </c>
      <c r="B63" s="77" t="s">
        <v>204</v>
      </c>
      <c r="C63" s="77" t="s">
        <v>180</v>
      </c>
      <c r="D63" s="77" t="s">
        <v>181</v>
      </c>
      <c r="E63" s="77"/>
      <c r="F63" s="77" t="s">
        <v>124</v>
      </c>
      <c r="G63" s="77" t="s">
        <v>124</v>
      </c>
      <c r="H63" s="52">
        <v>762.5</v>
      </c>
      <c r="I63" s="52">
        <v>1066.4000000000001</v>
      </c>
      <c r="J63" s="52">
        <v>1066.4000000000001</v>
      </c>
      <c r="K63" s="53">
        <v>139.9</v>
      </c>
      <c r="L63" s="53">
        <v>100</v>
      </c>
    </row>
    <row r="64" spans="1:12" s="50" customFormat="1" ht="14.25" x14ac:dyDescent="0.2">
      <c r="A64" s="78" t="s">
        <v>184</v>
      </c>
      <c r="B64" s="77" t="s">
        <v>204</v>
      </c>
      <c r="C64" s="77" t="s">
        <v>183</v>
      </c>
      <c r="D64" s="77" t="s">
        <v>181</v>
      </c>
      <c r="E64" s="77" t="s">
        <v>42</v>
      </c>
      <c r="F64" s="77" t="s">
        <v>124</v>
      </c>
      <c r="G64" s="77" t="s">
        <v>124</v>
      </c>
      <c r="H64" s="52">
        <v>762.5</v>
      </c>
      <c r="I64" s="52">
        <v>1066.4000000000001</v>
      </c>
      <c r="J64" s="52">
        <v>1066.4000000000001</v>
      </c>
      <c r="K64" s="53">
        <v>139.9</v>
      </c>
      <c r="L64" s="53">
        <v>100</v>
      </c>
    </row>
    <row r="65" spans="1:12" s="50" customFormat="1" ht="24" x14ac:dyDescent="0.2">
      <c r="A65" s="78" t="s">
        <v>228</v>
      </c>
      <c r="B65" s="77" t="s">
        <v>204</v>
      </c>
      <c r="C65" s="77" t="s">
        <v>183</v>
      </c>
      <c r="D65" s="77" t="s">
        <v>181</v>
      </c>
      <c r="E65" s="77" t="s">
        <v>42</v>
      </c>
      <c r="F65" s="77" t="s">
        <v>229</v>
      </c>
      <c r="G65" s="77" t="s">
        <v>124</v>
      </c>
      <c r="H65" s="52">
        <v>762.5</v>
      </c>
      <c r="I65" s="52">
        <v>1066.4000000000001</v>
      </c>
      <c r="J65" s="52">
        <v>1066.4000000000001</v>
      </c>
      <c r="K65" s="53">
        <v>139.9</v>
      </c>
      <c r="L65" s="53">
        <v>100</v>
      </c>
    </row>
    <row r="66" spans="1:12" s="50" customFormat="1" ht="14.25" x14ac:dyDescent="0.2">
      <c r="A66" s="78" t="s">
        <v>230</v>
      </c>
      <c r="B66" s="77" t="s">
        <v>204</v>
      </c>
      <c r="C66" s="77" t="s">
        <v>183</v>
      </c>
      <c r="D66" s="77" t="s">
        <v>181</v>
      </c>
      <c r="E66" s="77" t="s">
        <v>42</v>
      </c>
      <c r="F66" s="77" t="s">
        <v>231</v>
      </c>
      <c r="G66" s="77" t="s">
        <v>124</v>
      </c>
      <c r="H66" s="52">
        <v>762.5</v>
      </c>
      <c r="I66" s="52">
        <v>1066.4000000000001</v>
      </c>
      <c r="J66" s="52">
        <v>1066.4000000000001</v>
      </c>
      <c r="K66" s="53">
        <v>139.9</v>
      </c>
      <c r="L66" s="53">
        <v>100</v>
      </c>
    </row>
    <row r="67" spans="1:12" s="50" customFormat="1" ht="24" x14ac:dyDescent="0.2">
      <c r="A67" s="78" t="s">
        <v>185</v>
      </c>
      <c r="B67" s="77" t="s">
        <v>204</v>
      </c>
      <c r="C67" s="77" t="s">
        <v>183</v>
      </c>
      <c r="D67" s="77" t="s">
        <v>181</v>
      </c>
      <c r="E67" s="77" t="s">
        <v>42</v>
      </c>
      <c r="F67" s="77" t="s">
        <v>186</v>
      </c>
      <c r="G67" s="77" t="s">
        <v>124</v>
      </c>
      <c r="H67" s="52">
        <v>762.5</v>
      </c>
      <c r="I67" s="52">
        <v>1066.4000000000001</v>
      </c>
      <c r="J67" s="52">
        <v>1066.4000000000001</v>
      </c>
      <c r="K67" s="53">
        <v>139.9</v>
      </c>
      <c r="L67" s="53">
        <v>100</v>
      </c>
    </row>
    <row r="68" spans="1:12" s="31" customFormat="1" x14ac:dyDescent="0.25">
      <c r="A68" s="57" t="s">
        <v>232</v>
      </c>
      <c r="B68" s="58" t="s">
        <v>204</v>
      </c>
      <c r="C68" s="58" t="s">
        <v>183</v>
      </c>
      <c r="D68" s="58" t="s">
        <v>181</v>
      </c>
      <c r="E68" s="58" t="s">
        <v>42</v>
      </c>
      <c r="F68" s="58" t="s">
        <v>186</v>
      </c>
      <c r="G68" s="58" t="s">
        <v>233</v>
      </c>
      <c r="H68" s="55">
        <v>762.5</v>
      </c>
      <c r="I68" s="55">
        <v>1066.4000000000001</v>
      </c>
      <c r="J68" s="55">
        <v>1066.4000000000001</v>
      </c>
      <c r="K68" s="30">
        <v>139.9</v>
      </c>
      <c r="L68" s="30">
        <v>100</v>
      </c>
    </row>
    <row r="69" spans="1:12" x14ac:dyDescent="0.25">
      <c r="A69" s="79" t="s">
        <v>187</v>
      </c>
      <c r="B69" s="79"/>
      <c r="C69" s="79"/>
      <c r="D69" s="79"/>
      <c r="E69" s="79"/>
      <c r="F69" s="79"/>
      <c r="G69" s="79"/>
      <c r="H69" s="56">
        <f>H14</f>
        <v>2496.4</v>
      </c>
      <c r="I69" s="56">
        <f>I14</f>
        <v>3386.17</v>
      </c>
      <c r="J69" s="56">
        <f>J14</f>
        <v>3183.43</v>
      </c>
      <c r="K69" s="56">
        <f>K14</f>
        <v>127.5</v>
      </c>
      <c r="L69" s="56">
        <f>L14</f>
        <v>94</v>
      </c>
    </row>
    <row r="70" spans="1:12" ht="30" customHeight="1" x14ac:dyDescent="0.25">
      <c r="A70" s="80" t="s">
        <v>234</v>
      </c>
      <c r="B70" s="81"/>
      <c r="C70" s="81"/>
      <c r="D70" s="81"/>
      <c r="E70" s="81"/>
      <c r="F70" s="81"/>
      <c r="G70" s="81"/>
      <c r="H70" s="82"/>
      <c r="I70" s="56"/>
      <c r="J70" s="82"/>
      <c r="K70" s="56" t="str">
        <f>IF(J70&lt;&gt;0,IF(H70&lt;&gt;0,ROUND(100*J70/H70,1),""),"")</f>
        <v/>
      </c>
      <c r="L70" s="56" t="str">
        <f>IF(J70&lt;&gt;0,IF(I70&lt;&gt;0,ROUND(100*J70/I70,1),""),"")</f>
        <v/>
      </c>
    </row>
    <row r="71" spans="1:12" x14ac:dyDescent="0.25">
      <c r="A71" s="79" t="s">
        <v>189</v>
      </c>
      <c r="B71" s="79"/>
      <c r="C71" s="79"/>
      <c r="D71" s="79"/>
      <c r="E71" s="79"/>
      <c r="F71" s="79"/>
      <c r="G71" s="79"/>
      <c r="H71" s="56">
        <f>H69+H70</f>
        <v>2496.4</v>
      </c>
      <c r="I71" s="56">
        <f>I69+I70</f>
        <v>3386.17</v>
      </c>
      <c r="J71" s="56">
        <f>J69+J70</f>
        <v>3183.43</v>
      </c>
      <c r="K71" s="56">
        <f>IF(J71&lt;&gt;0,IF(H71&lt;&gt;0,ROUND(100*J71/H71,1),""),"")</f>
        <v>127.5</v>
      </c>
      <c r="L71" s="56">
        <f>IF(J71&lt;&gt;0,IF(I71&lt;&gt;0,ROUND(100*J71/I71,1),""),"")</f>
        <v>94</v>
      </c>
    </row>
    <row r="74" spans="1:12" x14ac:dyDescent="0.25">
      <c r="H74" s="66"/>
      <c r="J74" s="66"/>
    </row>
  </sheetData>
  <mergeCells count="3"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view="pageBreakPreview" topLeftCell="A2" zoomScaleNormal="100" zoomScaleSheetLayoutView="100" workbookViewId="0">
      <selection activeCell="A7" sqref="A7:I7"/>
    </sheetView>
  </sheetViews>
  <sheetFormatPr defaultRowHeight="15" x14ac:dyDescent="0.25"/>
  <cols>
    <col min="1" max="1" width="41.85546875" style="13" customWidth="1"/>
    <col min="2" max="2" width="5.85546875" style="13" customWidth="1"/>
    <col min="3" max="3" width="9.140625" style="13"/>
    <col min="4" max="4" width="5.85546875" style="13" customWidth="1"/>
    <col min="5" max="5" width="0.140625" style="24" customWidth="1"/>
    <col min="6" max="6" width="11.85546875" customWidth="1"/>
    <col min="7" max="7" width="11.7109375" style="24" customWidth="1"/>
    <col min="8" max="8" width="9.7109375" style="24" hidden="1" customWidth="1"/>
    <col min="9" max="9" width="10" style="24" customWidth="1"/>
    <col min="257" max="257" width="41.85546875" customWidth="1"/>
    <col min="258" max="258" width="5.85546875" customWidth="1"/>
    <col min="260" max="260" width="5.85546875" customWidth="1"/>
    <col min="261" max="263" width="11.85546875" customWidth="1"/>
    <col min="264" max="264" width="9.7109375" customWidth="1"/>
    <col min="265" max="265" width="10" customWidth="1"/>
    <col min="513" max="513" width="41.85546875" customWidth="1"/>
    <col min="514" max="514" width="5.85546875" customWidth="1"/>
    <col min="516" max="516" width="5.85546875" customWidth="1"/>
    <col min="517" max="519" width="11.85546875" customWidth="1"/>
    <col min="520" max="520" width="9.7109375" customWidth="1"/>
    <col min="521" max="521" width="10" customWidth="1"/>
    <col min="769" max="769" width="41.85546875" customWidth="1"/>
    <col min="770" max="770" width="5.85546875" customWidth="1"/>
    <col min="772" max="772" width="5.85546875" customWidth="1"/>
    <col min="773" max="775" width="11.85546875" customWidth="1"/>
    <col min="776" max="776" width="9.7109375" customWidth="1"/>
    <col min="777" max="777" width="10" customWidth="1"/>
    <col min="1025" max="1025" width="41.85546875" customWidth="1"/>
    <col min="1026" max="1026" width="5.85546875" customWidth="1"/>
    <col min="1028" max="1028" width="5.85546875" customWidth="1"/>
    <col min="1029" max="1031" width="11.85546875" customWidth="1"/>
    <col min="1032" max="1032" width="9.7109375" customWidth="1"/>
    <col min="1033" max="1033" width="10" customWidth="1"/>
    <col min="1281" max="1281" width="41.85546875" customWidth="1"/>
    <col min="1282" max="1282" width="5.85546875" customWidth="1"/>
    <col min="1284" max="1284" width="5.85546875" customWidth="1"/>
    <col min="1285" max="1287" width="11.85546875" customWidth="1"/>
    <col min="1288" max="1288" width="9.7109375" customWidth="1"/>
    <col min="1289" max="1289" width="10" customWidth="1"/>
    <col min="1537" max="1537" width="41.85546875" customWidth="1"/>
    <col min="1538" max="1538" width="5.85546875" customWidth="1"/>
    <col min="1540" max="1540" width="5.85546875" customWidth="1"/>
    <col min="1541" max="1543" width="11.85546875" customWidth="1"/>
    <col min="1544" max="1544" width="9.7109375" customWidth="1"/>
    <col min="1545" max="1545" width="10" customWidth="1"/>
    <col min="1793" max="1793" width="41.85546875" customWidth="1"/>
    <col min="1794" max="1794" width="5.85546875" customWidth="1"/>
    <col min="1796" max="1796" width="5.85546875" customWidth="1"/>
    <col min="1797" max="1799" width="11.85546875" customWidth="1"/>
    <col min="1800" max="1800" width="9.7109375" customWidth="1"/>
    <col min="1801" max="1801" width="10" customWidth="1"/>
    <col min="2049" max="2049" width="41.85546875" customWidth="1"/>
    <col min="2050" max="2050" width="5.85546875" customWidth="1"/>
    <col min="2052" max="2052" width="5.85546875" customWidth="1"/>
    <col min="2053" max="2055" width="11.85546875" customWidth="1"/>
    <col min="2056" max="2056" width="9.7109375" customWidth="1"/>
    <col min="2057" max="2057" width="10" customWidth="1"/>
    <col min="2305" max="2305" width="41.85546875" customWidth="1"/>
    <col min="2306" max="2306" width="5.85546875" customWidth="1"/>
    <col min="2308" max="2308" width="5.85546875" customWidth="1"/>
    <col min="2309" max="2311" width="11.85546875" customWidth="1"/>
    <col min="2312" max="2312" width="9.7109375" customWidth="1"/>
    <col min="2313" max="2313" width="10" customWidth="1"/>
    <col min="2561" max="2561" width="41.85546875" customWidth="1"/>
    <col min="2562" max="2562" width="5.85546875" customWidth="1"/>
    <col min="2564" max="2564" width="5.85546875" customWidth="1"/>
    <col min="2565" max="2567" width="11.85546875" customWidth="1"/>
    <col min="2568" max="2568" width="9.7109375" customWidth="1"/>
    <col min="2569" max="2569" width="10" customWidth="1"/>
    <col min="2817" max="2817" width="41.85546875" customWidth="1"/>
    <col min="2818" max="2818" width="5.85546875" customWidth="1"/>
    <col min="2820" max="2820" width="5.85546875" customWidth="1"/>
    <col min="2821" max="2823" width="11.85546875" customWidth="1"/>
    <col min="2824" max="2824" width="9.7109375" customWidth="1"/>
    <col min="2825" max="2825" width="10" customWidth="1"/>
    <col min="3073" max="3073" width="41.85546875" customWidth="1"/>
    <col min="3074" max="3074" width="5.85546875" customWidth="1"/>
    <col min="3076" max="3076" width="5.85546875" customWidth="1"/>
    <col min="3077" max="3079" width="11.85546875" customWidth="1"/>
    <col min="3080" max="3080" width="9.7109375" customWidth="1"/>
    <col min="3081" max="3081" width="10" customWidth="1"/>
    <col min="3329" max="3329" width="41.85546875" customWidth="1"/>
    <col min="3330" max="3330" width="5.85546875" customWidth="1"/>
    <col min="3332" max="3332" width="5.85546875" customWidth="1"/>
    <col min="3333" max="3335" width="11.85546875" customWidth="1"/>
    <col min="3336" max="3336" width="9.7109375" customWidth="1"/>
    <col min="3337" max="3337" width="10" customWidth="1"/>
    <col min="3585" max="3585" width="41.85546875" customWidth="1"/>
    <col min="3586" max="3586" width="5.85546875" customWidth="1"/>
    <col min="3588" max="3588" width="5.85546875" customWidth="1"/>
    <col min="3589" max="3591" width="11.85546875" customWidth="1"/>
    <col min="3592" max="3592" width="9.7109375" customWidth="1"/>
    <col min="3593" max="3593" width="10" customWidth="1"/>
    <col min="3841" max="3841" width="41.85546875" customWidth="1"/>
    <col min="3842" max="3842" width="5.85546875" customWidth="1"/>
    <col min="3844" max="3844" width="5.85546875" customWidth="1"/>
    <col min="3845" max="3847" width="11.85546875" customWidth="1"/>
    <col min="3848" max="3848" width="9.7109375" customWidth="1"/>
    <col min="3849" max="3849" width="10" customWidth="1"/>
    <col min="4097" max="4097" width="41.85546875" customWidth="1"/>
    <col min="4098" max="4098" width="5.85546875" customWidth="1"/>
    <col min="4100" max="4100" width="5.85546875" customWidth="1"/>
    <col min="4101" max="4103" width="11.85546875" customWidth="1"/>
    <col min="4104" max="4104" width="9.7109375" customWidth="1"/>
    <col min="4105" max="4105" width="10" customWidth="1"/>
    <col min="4353" max="4353" width="41.85546875" customWidth="1"/>
    <col min="4354" max="4354" width="5.85546875" customWidth="1"/>
    <col min="4356" max="4356" width="5.85546875" customWidth="1"/>
    <col min="4357" max="4359" width="11.85546875" customWidth="1"/>
    <col min="4360" max="4360" width="9.7109375" customWidth="1"/>
    <col min="4361" max="4361" width="10" customWidth="1"/>
    <col min="4609" max="4609" width="41.85546875" customWidth="1"/>
    <col min="4610" max="4610" width="5.85546875" customWidth="1"/>
    <col min="4612" max="4612" width="5.85546875" customWidth="1"/>
    <col min="4613" max="4615" width="11.85546875" customWidth="1"/>
    <col min="4616" max="4616" width="9.7109375" customWidth="1"/>
    <col min="4617" max="4617" width="10" customWidth="1"/>
    <col min="4865" max="4865" width="41.85546875" customWidth="1"/>
    <col min="4866" max="4866" width="5.85546875" customWidth="1"/>
    <col min="4868" max="4868" width="5.85546875" customWidth="1"/>
    <col min="4869" max="4871" width="11.85546875" customWidth="1"/>
    <col min="4872" max="4872" width="9.7109375" customWidth="1"/>
    <col min="4873" max="4873" width="10" customWidth="1"/>
    <col min="5121" max="5121" width="41.85546875" customWidth="1"/>
    <col min="5122" max="5122" width="5.85546875" customWidth="1"/>
    <col min="5124" max="5124" width="5.85546875" customWidth="1"/>
    <col min="5125" max="5127" width="11.85546875" customWidth="1"/>
    <col min="5128" max="5128" width="9.7109375" customWidth="1"/>
    <col min="5129" max="5129" width="10" customWidth="1"/>
    <col min="5377" max="5377" width="41.85546875" customWidth="1"/>
    <col min="5378" max="5378" width="5.85546875" customWidth="1"/>
    <col min="5380" max="5380" width="5.85546875" customWidth="1"/>
    <col min="5381" max="5383" width="11.85546875" customWidth="1"/>
    <col min="5384" max="5384" width="9.7109375" customWidth="1"/>
    <col min="5385" max="5385" width="10" customWidth="1"/>
    <col min="5633" max="5633" width="41.85546875" customWidth="1"/>
    <col min="5634" max="5634" width="5.85546875" customWidth="1"/>
    <col min="5636" max="5636" width="5.85546875" customWidth="1"/>
    <col min="5637" max="5639" width="11.85546875" customWidth="1"/>
    <col min="5640" max="5640" width="9.7109375" customWidth="1"/>
    <col min="5641" max="5641" width="10" customWidth="1"/>
    <col min="5889" max="5889" width="41.85546875" customWidth="1"/>
    <col min="5890" max="5890" width="5.85546875" customWidth="1"/>
    <col min="5892" max="5892" width="5.85546875" customWidth="1"/>
    <col min="5893" max="5895" width="11.85546875" customWidth="1"/>
    <col min="5896" max="5896" width="9.7109375" customWidth="1"/>
    <col min="5897" max="5897" width="10" customWidth="1"/>
    <col min="6145" max="6145" width="41.85546875" customWidth="1"/>
    <col min="6146" max="6146" width="5.85546875" customWidth="1"/>
    <col min="6148" max="6148" width="5.85546875" customWidth="1"/>
    <col min="6149" max="6151" width="11.85546875" customWidth="1"/>
    <col min="6152" max="6152" width="9.7109375" customWidth="1"/>
    <col min="6153" max="6153" width="10" customWidth="1"/>
    <col min="6401" max="6401" width="41.85546875" customWidth="1"/>
    <col min="6402" max="6402" width="5.85546875" customWidth="1"/>
    <col min="6404" max="6404" width="5.85546875" customWidth="1"/>
    <col min="6405" max="6407" width="11.85546875" customWidth="1"/>
    <col min="6408" max="6408" width="9.7109375" customWidth="1"/>
    <col min="6409" max="6409" width="10" customWidth="1"/>
    <col min="6657" max="6657" width="41.85546875" customWidth="1"/>
    <col min="6658" max="6658" width="5.85546875" customWidth="1"/>
    <col min="6660" max="6660" width="5.85546875" customWidth="1"/>
    <col min="6661" max="6663" width="11.85546875" customWidth="1"/>
    <col min="6664" max="6664" width="9.7109375" customWidth="1"/>
    <col min="6665" max="6665" width="10" customWidth="1"/>
    <col min="6913" max="6913" width="41.85546875" customWidth="1"/>
    <col min="6914" max="6914" width="5.85546875" customWidth="1"/>
    <col min="6916" max="6916" width="5.85546875" customWidth="1"/>
    <col min="6917" max="6919" width="11.85546875" customWidth="1"/>
    <col min="6920" max="6920" width="9.7109375" customWidth="1"/>
    <col min="6921" max="6921" width="10" customWidth="1"/>
    <col min="7169" max="7169" width="41.85546875" customWidth="1"/>
    <col min="7170" max="7170" width="5.85546875" customWidth="1"/>
    <col min="7172" max="7172" width="5.85546875" customWidth="1"/>
    <col min="7173" max="7175" width="11.85546875" customWidth="1"/>
    <col min="7176" max="7176" width="9.7109375" customWidth="1"/>
    <col min="7177" max="7177" width="10" customWidth="1"/>
    <col min="7425" max="7425" width="41.85546875" customWidth="1"/>
    <col min="7426" max="7426" width="5.85546875" customWidth="1"/>
    <col min="7428" max="7428" width="5.85546875" customWidth="1"/>
    <col min="7429" max="7431" width="11.85546875" customWidth="1"/>
    <col min="7432" max="7432" width="9.7109375" customWidth="1"/>
    <col min="7433" max="7433" width="10" customWidth="1"/>
    <col min="7681" max="7681" width="41.85546875" customWidth="1"/>
    <col min="7682" max="7682" width="5.85546875" customWidth="1"/>
    <col min="7684" max="7684" width="5.85546875" customWidth="1"/>
    <col min="7685" max="7687" width="11.85546875" customWidth="1"/>
    <col min="7688" max="7688" width="9.7109375" customWidth="1"/>
    <col min="7689" max="7689" width="10" customWidth="1"/>
    <col min="7937" max="7937" width="41.85546875" customWidth="1"/>
    <col min="7938" max="7938" width="5.85546875" customWidth="1"/>
    <col min="7940" max="7940" width="5.85546875" customWidth="1"/>
    <col min="7941" max="7943" width="11.85546875" customWidth="1"/>
    <col min="7944" max="7944" width="9.7109375" customWidth="1"/>
    <col min="7945" max="7945" width="10" customWidth="1"/>
    <col min="8193" max="8193" width="41.85546875" customWidth="1"/>
    <col min="8194" max="8194" width="5.85546875" customWidth="1"/>
    <col min="8196" max="8196" width="5.85546875" customWidth="1"/>
    <col min="8197" max="8199" width="11.85546875" customWidth="1"/>
    <col min="8200" max="8200" width="9.7109375" customWidth="1"/>
    <col min="8201" max="8201" width="10" customWidth="1"/>
    <col min="8449" max="8449" width="41.85546875" customWidth="1"/>
    <col min="8450" max="8450" width="5.85546875" customWidth="1"/>
    <col min="8452" max="8452" width="5.85546875" customWidth="1"/>
    <col min="8453" max="8455" width="11.85546875" customWidth="1"/>
    <col min="8456" max="8456" width="9.7109375" customWidth="1"/>
    <col min="8457" max="8457" width="10" customWidth="1"/>
    <col min="8705" max="8705" width="41.85546875" customWidth="1"/>
    <col min="8706" max="8706" width="5.85546875" customWidth="1"/>
    <col min="8708" max="8708" width="5.85546875" customWidth="1"/>
    <col min="8709" max="8711" width="11.85546875" customWidth="1"/>
    <col min="8712" max="8712" width="9.7109375" customWidth="1"/>
    <col min="8713" max="8713" width="10" customWidth="1"/>
    <col min="8961" max="8961" width="41.85546875" customWidth="1"/>
    <col min="8962" max="8962" width="5.85546875" customWidth="1"/>
    <col min="8964" max="8964" width="5.85546875" customWidth="1"/>
    <col min="8965" max="8967" width="11.85546875" customWidth="1"/>
    <col min="8968" max="8968" width="9.7109375" customWidth="1"/>
    <col min="8969" max="8969" width="10" customWidth="1"/>
    <col min="9217" max="9217" width="41.85546875" customWidth="1"/>
    <col min="9218" max="9218" width="5.85546875" customWidth="1"/>
    <col min="9220" max="9220" width="5.85546875" customWidth="1"/>
    <col min="9221" max="9223" width="11.85546875" customWidth="1"/>
    <col min="9224" max="9224" width="9.7109375" customWidth="1"/>
    <col min="9225" max="9225" width="10" customWidth="1"/>
    <col min="9473" max="9473" width="41.85546875" customWidth="1"/>
    <col min="9474" max="9474" width="5.85546875" customWidth="1"/>
    <col min="9476" max="9476" width="5.85546875" customWidth="1"/>
    <col min="9477" max="9479" width="11.85546875" customWidth="1"/>
    <col min="9480" max="9480" width="9.7109375" customWidth="1"/>
    <col min="9481" max="9481" width="10" customWidth="1"/>
    <col min="9729" max="9729" width="41.85546875" customWidth="1"/>
    <col min="9730" max="9730" width="5.85546875" customWidth="1"/>
    <col min="9732" max="9732" width="5.85546875" customWidth="1"/>
    <col min="9733" max="9735" width="11.85546875" customWidth="1"/>
    <col min="9736" max="9736" width="9.7109375" customWidth="1"/>
    <col min="9737" max="9737" width="10" customWidth="1"/>
    <col min="9985" max="9985" width="41.85546875" customWidth="1"/>
    <col min="9986" max="9986" width="5.85546875" customWidth="1"/>
    <col min="9988" max="9988" width="5.85546875" customWidth="1"/>
    <col min="9989" max="9991" width="11.85546875" customWidth="1"/>
    <col min="9992" max="9992" width="9.7109375" customWidth="1"/>
    <col min="9993" max="9993" width="10" customWidth="1"/>
    <col min="10241" max="10241" width="41.85546875" customWidth="1"/>
    <col min="10242" max="10242" width="5.85546875" customWidth="1"/>
    <col min="10244" max="10244" width="5.85546875" customWidth="1"/>
    <col min="10245" max="10247" width="11.85546875" customWidth="1"/>
    <col min="10248" max="10248" width="9.7109375" customWidth="1"/>
    <col min="10249" max="10249" width="10" customWidth="1"/>
    <col min="10497" max="10497" width="41.85546875" customWidth="1"/>
    <col min="10498" max="10498" width="5.85546875" customWidth="1"/>
    <col min="10500" max="10500" width="5.85546875" customWidth="1"/>
    <col min="10501" max="10503" width="11.85546875" customWidth="1"/>
    <col min="10504" max="10504" width="9.7109375" customWidth="1"/>
    <col min="10505" max="10505" width="10" customWidth="1"/>
    <col min="10753" max="10753" width="41.85546875" customWidth="1"/>
    <col min="10754" max="10754" width="5.85546875" customWidth="1"/>
    <col min="10756" max="10756" width="5.85546875" customWidth="1"/>
    <col min="10757" max="10759" width="11.85546875" customWidth="1"/>
    <col min="10760" max="10760" width="9.7109375" customWidth="1"/>
    <col min="10761" max="10761" width="10" customWidth="1"/>
    <col min="11009" max="11009" width="41.85546875" customWidth="1"/>
    <col min="11010" max="11010" width="5.85546875" customWidth="1"/>
    <col min="11012" max="11012" width="5.85546875" customWidth="1"/>
    <col min="11013" max="11015" width="11.85546875" customWidth="1"/>
    <col min="11016" max="11016" width="9.7109375" customWidth="1"/>
    <col min="11017" max="11017" width="10" customWidth="1"/>
    <col min="11265" max="11265" width="41.85546875" customWidth="1"/>
    <col min="11266" max="11266" width="5.85546875" customWidth="1"/>
    <col min="11268" max="11268" width="5.85546875" customWidth="1"/>
    <col min="11269" max="11271" width="11.85546875" customWidth="1"/>
    <col min="11272" max="11272" width="9.7109375" customWidth="1"/>
    <col min="11273" max="11273" width="10" customWidth="1"/>
    <col min="11521" max="11521" width="41.85546875" customWidth="1"/>
    <col min="11522" max="11522" width="5.85546875" customWidth="1"/>
    <col min="11524" max="11524" width="5.85546875" customWidth="1"/>
    <col min="11525" max="11527" width="11.85546875" customWidth="1"/>
    <col min="11528" max="11528" width="9.7109375" customWidth="1"/>
    <col min="11529" max="11529" width="10" customWidth="1"/>
    <col min="11777" max="11777" width="41.85546875" customWidth="1"/>
    <col min="11778" max="11778" width="5.85546875" customWidth="1"/>
    <col min="11780" max="11780" width="5.85546875" customWidth="1"/>
    <col min="11781" max="11783" width="11.85546875" customWidth="1"/>
    <col min="11784" max="11784" width="9.7109375" customWidth="1"/>
    <col min="11785" max="11785" width="10" customWidth="1"/>
    <col min="12033" max="12033" width="41.85546875" customWidth="1"/>
    <col min="12034" max="12034" width="5.85546875" customWidth="1"/>
    <col min="12036" max="12036" width="5.85546875" customWidth="1"/>
    <col min="12037" max="12039" width="11.85546875" customWidth="1"/>
    <col min="12040" max="12040" width="9.7109375" customWidth="1"/>
    <col min="12041" max="12041" width="10" customWidth="1"/>
    <col min="12289" max="12289" width="41.85546875" customWidth="1"/>
    <col min="12290" max="12290" width="5.85546875" customWidth="1"/>
    <col min="12292" max="12292" width="5.85546875" customWidth="1"/>
    <col min="12293" max="12295" width="11.85546875" customWidth="1"/>
    <col min="12296" max="12296" width="9.7109375" customWidth="1"/>
    <col min="12297" max="12297" width="10" customWidth="1"/>
    <col min="12545" max="12545" width="41.85546875" customWidth="1"/>
    <col min="12546" max="12546" width="5.85546875" customWidth="1"/>
    <col min="12548" max="12548" width="5.85546875" customWidth="1"/>
    <col min="12549" max="12551" width="11.85546875" customWidth="1"/>
    <col min="12552" max="12552" width="9.7109375" customWidth="1"/>
    <col min="12553" max="12553" width="10" customWidth="1"/>
    <col min="12801" max="12801" width="41.85546875" customWidth="1"/>
    <col min="12802" max="12802" width="5.85546875" customWidth="1"/>
    <col min="12804" max="12804" width="5.85546875" customWidth="1"/>
    <col min="12805" max="12807" width="11.85546875" customWidth="1"/>
    <col min="12808" max="12808" width="9.7109375" customWidth="1"/>
    <col min="12809" max="12809" width="10" customWidth="1"/>
    <col min="13057" max="13057" width="41.85546875" customWidth="1"/>
    <col min="13058" max="13058" width="5.85546875" customWidth="1"/>
    <col min="13060" max="13060" width="5.85546875" customWidth="1"/>
    <col min="13061" max="13063" width="11.85546875" customWidth="1"/>
    <col min="13064" max="13064" width="9.7109375" customWidth="1"/>
    <col min="13065" max="13065" width="10" customWidth="1"/>
    <col min="13313" max="13313" width="41.85546875" customWidth="1"/>
    <col min="13314" max="13314" width="5.85546875" customWidth="1"/>
    <col min="13316" max="13316" width="5.85546875" customWidth="1"/>
    <col min="13317" max="13319" width="11.85546875" customWidth="1"/>
    <col min="13320" max="13320" width="9.7109375" customWidth="1"/>
    <col min="13321" max="13321" width="10" customWidth="1"/>
    <col min="13569" max="13569" width="41.85546875" customWidth="1"/>
    <col min="13570" max="13570" width="5.85546875" customWidth="1"/>
    <col min="13572" max="13572" width="5.85546875" customWidth="1"/>
    <col min="13573" max="13575" width="11.85546875" customWidth="1"/>
    <col min="13576" max="13576" width="9.7109375" customWidth="1"/>
    <col min="13577" max="13577" width="10" customWidth="1"/>
    <col min="13825" max="13825" width="41.85546875" customWidth="1"/>
    <col min="13826" max="13826" width="5.85546875" customWidth="1"/>
    <col min="13828" max="13828" width="5.85546875" customWidth="1"/>
    <col min="13829" max="13831" width="11.85546875" customWidth="1"/>
    <col min="13832" max="13832" width="9.7109375" customWidth="1"/>
    <col min="13833" max="13833" width="10" customWidth="1"/>
    <col min="14081" max="14081" width="41.85546875" customWidth="1"/>
    <col min="14082" max="14082" width="5.85546875" customWidth="1"/>
    <col min="14084" max="14084" width="5.85546875" customWidth="1"/>
    <col min="14085" max="14087" width="11.85546875" customWidth="1"/>
    <col min="14088" max="14088" width="9.7109375" customWidth="1"/>
    <col min="14089" max="14089" width="10" customWidth="1"/>
    <col min="14337" max="14337" width="41.85546875" customWidth="1"/>
    <col min="14338" max="14338" width="5.85546875" customWidth="1"/>
    <col min="14340" max="14340" width="5.85546875" customWidth="1"/>
    <col min="14341" max="14343" width="11.85546875" customWidth="1"/>
    <col min="14344" max="14344" width="9.7109375" customWidth="1"/>
    <col min="14345" max="14345" width="10" customWidth="1"/>
    <col min="14593" max="14593" width="41.85546875" customWidth="1"/>
    <col min="14594" max="14594" width="5.85546875" customWidth="1"/>
    <col min="14596" max="14596" width="5.85546875" customWidth="1"/>
    <col min="14597" max="14599" width="11.85546875" customWidth="1"/>
    <col min="14600" max="14600" width="9.7109375" customWidth="1"/>
    <col min="14601" max="14601" width="10" customWidth="1"/>
    <col min="14849" max="14849" width="41.85546875" customWidth="1"/>
    <col min="14850" max="14850" width="5.85546875" customWidth="1"/>
    <col min="14852" max="14852" width="5.85546875" customWidth="1"/>
    <col min="14853" max="14855" width="11.85546875" customWidth="1"/>
    <col min="14856" max="14856" width="9.7109375" customWidth="1"/>
    <col min="14857" max="14857" width="10" customWidth="1"/>
    <col min="15105" max="15105" width="41.85546875" customWidth="1"/>
    <col min="15106" max="15106" width="5.85546875" customWidth="1"/>
    <col min="15108" max="15108" width="5.85546875" customWidth="1"/>
    <col min="15109" max="15111" width="11.85546875" customWidth="1"/>
    <col min="15112" max="15112" width="9.7109375" customWidth="1"/>
    <col min="15113" max="15113" width="10" customWidth="1"/>
    <col min="15361" max="15361" width="41.85546875" customWidth="1"/>
    <col min="15362" max="15362" width="5.85546875" customWidth="1"/>
    <col min="15364" max="15364" width="5.85546875" customWidth="1"/>
    <col min="15365" max="15367" width="11.85546875" customWidth="1"/>
    <col min="15368" max="15368" width="9.7109375" customWidth="1"/>
    <col min="15369" max="15369" width="10" customWidth="1"/>
    <col min="15617" max="15617" width="41.85546875" customWidth="1"/>
    <col min="15618" max="15618" width="5.85546875" customWidth="1"/>
    <col min="15620" max="15620" width="5.85546875" customWidth="1"/>
    <col min="15621" max="15623" width="11.85546875" customWidth="1"/>
    <col min="15624" max="15624" width="9.7109375" customWidth="1"/>
    <col min="15625" max="15625" width="10" customWidth="1"/>
    <col min="15873" max="15873" width="41.85546875" customWidth="1"/>
    <col min="15874" max="15874" width="5.85546875" customWidth="1"/>
    <col min="15876" max="15876" width="5.85546875" customWidth="1"/>
    <col min="15877" max="15879" width="11.85546875" customWidth="1"/>
    <col min="15880" max="15880" width="9.7109375" customWidth="1"/>
    <col min="15881" max="15881" width="10" customWidth="1"/>
    <col min="16129" max="16129" width="41.85546875" customWidth="1"/>
    <col min="16130" max="16130" width="5.85546875" customWidth="1"/>
    <col min="16132" max="16132" width="5.85546875" customWidth="1"/>
    <col min="16133" max="16135" width="11.85546875" customWidth="1"/>
    <col min="16136" max="16136" width="9.7109375" customWidth="1"/>
    <col min="16137" max="16137" width="10" customWidth="1"/>
  </cols>
  <sheetData>
    <row r="1" spans="1:12" s="86" customFormat="1" ht="14.25" hidden="1" customHeight="1" x14ac:dyDescent="0.2">
      <c r="A1" s="83"/>
      <c r="B1" s="84"/>
      <c r="C1" s="84"/>
      <c r="D1" s="84"/>
      <c r="E1" s="85"/>
      <c r="F1" s="85"/>
      <c r="G1" s="85"/>
      <c r="H1" s="85"/>
      <c r="I1" s="85"/>
    </row>
    <row r="2" spans="1:12" ht="12.75" customHeight="1" x14ac:dyDescent="0.25">
      <c r="B2" s="60"/>
      <c r="C2" s="60"/>
      <c r="D2" s="60"/>
      <c r="F2" s="60"/>
      <c r="G2" s="60"/>
      <c r="I2" s="60" t="s">
        <v>288</v>
      </c>
    </row>
    <row r="3" spans="1:12" ht="12.75" customHeight="1" x14ac:dyDescent="0.25">
      <c r="B3" s="61"/>
      <c r="C3" s="61"/>
      <c r="D3" s="61"/>
      <c r="F3" s="61"/>
      <c r="G3" s="61"/>
      <c r="I3" s="61" t="s">
        <v>1</v>
      </c>
      <c r="J3" s="87"/>
    </row>
    <row r="4" spans="1:12" ht="12.75" customHeight="1" x14ac:dyDescent="0.25">
      <c r="B4" s="63"/>
      <c r="C4" s="63"/>
      <c r="D4" s="63"/>
      <c r="F4" s="63"/>
      <c r="G4" s="63"/>
      <c r="I4" s="63" t="str">
        <f>CONCATENATE("МО ","""",LEFT(F13,FIND("*",F13,1)-1),""" ")</f>
        <v xml:space="preserve">МО "Поломское" </v>
      </c>
    </row>
    <row r="5" spans="1:12" ht="12.75" customHeight="1" x14ac:dyDescent="0.25">
      <c r="B5" s="88"/>
      <c r="C5" s="88"/>
      <c r="D5" s="88"/>
      <c r="F5" s="179"/>
      <c r="G5" s="178">
        <v>42069</v>
      </c>
      <c r="I5" s="62" t="str">
        <f>"от__ ________ "&amp;VALUE(RIGHT(F13,4))&amp;" года  №___124__"</f>
        <v>от__ ________ 2015 года  №___124__</v>
      </c>
    </row>
    <row r="6" spans="1:12" ht="12.75" customHeight="1" x14ac:dyDescent="0.25">
      <c r="A6" s="89"/>
      <c r="B6" s="90"/>
      <c r="C6" s="90"/>
      <c r="D6" s="90"/>
      <c r="E6" s="91"/>
      <c r="F6" s="91"/>
      <c r="G6" s="91"/>
      <c r="H6" s="91"/>
      <c r="I6" s="91"/>
    </row>
    <row r="7" spans="1:12" ht="12.75" customHeight="1" x14ac:dyDescent="0.25">
      <c r="A7" s="168" t="s">
        <v>2</v>
      </c>
      <c r="B7" s="168"/>
      <c r="C7" s="168"/>
      <c r="D7" s="168"/>
      <c r="E7" s="168"/>
      <c r="F7" s="168"/>
      <c r="G7" s="168"/>
      <c r="H7" s="168"/>
      <c r="I7" s="168"/>
    </row>
    <row r="8" spans="1:12" ht="30" customHeight="1" x14ac:dyDescent="0.25">
      <c r="A8" s="172" t="s">
        <v>235</v>
      </c>
      <c r="B8" s="172"/>
      <c r="C8" s="172"/>
      <c r="D8" s="172"/>
      <c r="E8" s="172"/>
      <c r="F8" s="172"/>
      <c r="G8" s="172"/>
      <c r="H8" s="172"/>
      <c r="I8" s="172"/>
    </row>
    <row r="9" spans="1:12" ht="16.5" customHeight="1" x14ac:dyDescent="0.25">
      <c r="A9" s="169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"Поломское"   за 2014 год</v>
      </c>
      <c r="B9" s="169"/>
      <c r="C9" s="169"/>
      <c r="D9" s="169"/>
      <c r="E9" s="169"/>
      <c r="F9" s="169"/>
      <c r="G9" s="169"/>
      <c r="H9" s="169"/>
      <c r="I9" s="169"/>
    </row>
    <row r="10" spans="1:12" ht="12.75" customHeight="1" x14ac:dyDescent="0.25">
      <c r="A10" s="89"/>
      <c r="B10" s="89"/>
      <c r="C10" s="89"/>
      <c r="D10" s="89"/>
      <c r="E10" s="39"/>
      <c r="G10" s="39"/>
      <c r="H10" s="39"/>
      <c r="I10" s="39" t="s">
        <v>191</v>
      </c>
      <c r="J10" s="39"/>
      <c r="L10" s="91"/>
    </row>
    <row r="11" spans="1:12" s="94" customFormat="1" ht="75" customHeight="1" x14ac:dyDescent="0.2">
      <c r="A11" s="92" t="s">
        <v>236</v>
      </c>
      <c r="B11" s="93" t="s">
        <v>237</v>
      </c>
      <c r="C11" s="93" t="s">
        <v>193</v>
      </c>
      <c r="D11" s="93" t="s">
        <v>194</v>
      </c>
      <c r="E11" s="43" t="str">
        <f>CONCATENATE("Исполнение на ",RIGHT(E13,10))</f>
        <v>Исполнение на 01.01.2014</v>
      </c>
      <c r="F11" s="44" t="str">
        <f>CONCATENATE("Уточнённый план на ",IF(MID(F13,FIND("*",F13,1)+4,2)="01",CONCATENATE(TEXT(VALUE(RIGHT(F13,4)-1),"0000")," год"),CONCATENATE(RIGHT(F13,4)," год")))</f>
        <v>Уточнённый план на 2014 год</v>
      </c>
      <c r="G11" s="43" t="str">
        <f>CONCATENATE("Исполнение на ",RIGHT(F13,10))</f>
        <v>Исполнение на 01.01.2015</v>
      </c>
      <c r="H11" s="44" t="s">
        <v>112</v>
      </c>
      <c r="I11" s="44" t="s">
        <v>238</v>
      </c>
    </row>
    <row r="12" spans="1:12" s="97" customFormat="1" ht="12" hidden="1" customHeight="1" x14ac:dyDescent="0.25">
      <c r="A12" s="95" t="s">
        <v>118</v>
      </c>
      <c r="B12" s="95" t="s">
        <v>114</v>
      </c>
      <c r="C12" s="95" t="s">
        <v>119</v>
      </c>
      <c r="D12" s="95" t="s">
        <v>196</v>
      </c>
      <c r="E12" s="46" t="s">
        <v>239</v>
      </c>
      <c r="F12" s="96" t="s">
        <v>240</v>
      </c>
      <c r="G12" s="46" t="s">
        <v>241</v>
      </c>
      <c r="H12" s="46" t="s">
        <v>20</v>
      </c>
      <c r="I12" s="46" t="s">
        <v>21</v>
      </c>
    </row>
    <row r="13" spans="1:12" s="86" customFormat="1" ht="38.25" hidden="1" customHeight="1" x14ac:dyDescent="0.2">
      <c r="A13" s="98" t="s">
        <v>111</v>
      </c>
      <c r="B13" s="98" t="s">
        <v>123</v>
      </c>
      <c r="C13" s="98" t="s">
        <v>125</v>
      </c>
      <c r="D13" s="98" t="s">
        <v>201</v>
      </c>
      <c r="E13" s="49" t="s">
        <v>26</v>
      </c>
      <c r="F13" s="99" t="s">
        <v>27</v>
      </c>
      <c r="G13" s="49" t="s">
        <v>28</v>
      </c>
      <c r="H13" s="49" t="s">
        <v>7</v>
      </c>
      <c r="I13" s="49" t="s">
        <v>32</v>
      </c>
    </row>
    <row r="14" spans="1:12" s="23" customFormat="1" ht="15" hidden="1" customHeight="1" x14ac:dyDescent="0.2">
      <c r="A14" s="100" t="s">
        <v>126</v>
      </c>
      <c r="B14" s="101" t="s">
        <v>124</v>
      </c>
      <c r="C14" s="101" t="s">
        <v>124</v>
      </c>
      <c r="D14" s="101" t="s">
        <v>124</v>
      </c>
      <c r="E14" s="102">
        <v>2496.4</v>
      </c>
      <c r="F14" s="102">
        <v>3386.17</v>
      </c>
      <c r="G14" s="102">
        <v>3183.43</v>
      </c>
      <c r="H14" s="103">
        <v>127.5</v>
      </c>
      <c r="I14" s="103">
        <v>94</v>
      </c>
    </row>
    <row r="15" spans="1:12" s="86" customFormat="1" ht="14.25" x14ac:dyDescent="0.2">
      <c r="A15" s="100" t="s">
        <v>128</v>
      </c>
      <c r="B15" s="101" t="s">
        <v>127</v>
      </c>
      <c r="C15" s="101" t="s">
        <v>124</v>
      </c>
      <c r="D15" s="101" t="s">
        <v>124</v>
      </c>
      <c r="E15" s="102">
        <v>1160.8699999999999</v>
      </c>
      <c r="F15" s="102">
        <v>1247.5</v>
      </c>
      <c r="G15" s="102">
        <v>1232.24</v>
      </c>
      <c r="H15" s="103">
        <v>106.1</v>
      </c>
      <c r="I15" s="103">
        <v>98.8</v>
      </c>
    </row>
    <row r="16" spans="1:12" s="86" customFormat="1" ht="32.25" x14ac:dyDescent="0.2">
      <c r="A16" s="100" t="s">
        <v>131</v>
      </c>
      <c r="B16" s="101" t="s">
        <v>129</v>
      </c>
      <c r="C16" s="101" t="s">
        <v>124</v>
      </c>
      <c r="D16" s="101" t="s">
        <v>124</v>
      </c>
      <c r="E16" s="102">
        <v>420.86</v>
      </c>
      <c r="F16" s="102">
        <v>473.1</v>
      </c>
      <c r="G16" s="102">
        <v>472.57</v>
      </c>
      <c r="H16" s="103">
        <v>112.3</v>
      </c>
      <c r="I16" s="103">
        <v>99.9</v>
      </c>
    </row>
    <row r="17" spans="1:9" s="86" customFormat="1" ht="45" x14ac:dyDescent="0.2">
      <c r="A17" s="83" t="s">
        <v>205</v>
      </c>
      <c r="B17" s="84" t="s">
        <v>129</v>
      </c>
      <c r="C17" s="84" t="s">
        <v>206</v>
      </c>
      <c r="D17" s="84" t="s">
        <v>124</v>
      </c>
      <c r="E17" s="104">
        <v>369.86</v>
      </c>
      <c r="F17" s="104">
        <v>473.1</v>
      </c>
      <c r="G17" s="104">
        <v>472.57</v>
      </c>
      <c r="H17" s="85">
        <v>127.8</v>
      </c>
      <c r="I17" s="85">
        <v>99.9</v>
      </c>
    </row>
    <row r="18" spans="1:9" s="86" customFormat="1" ht="14.25" x14ac:dyDescent="0.2">
      <c r="A18" s="83" t="s">
        <v>133</v>
      </c>
      <c r="B18" s="84" t="s">
        <v>129</v>
      </c>
      <c r="C18" s="84" t="s">
        <v>134</v>
      </c>
      <c r="D18" s="84" t="s">
        <v>124</v>
      </c>
      <c r="E18" s="104">
        <v>369.86</v>
      </c>
      <c r="F18" s="104">
        <v>473.1</v>
      </c>
      <c r="G18" s="104">
        <v>472.57</v>
      </c>
      <c r="H18" s="85">
        <v>127.8</v>
      </c>
      <c r="I18" s="85">
        <v>99.9</v>
      </c>
    </row>
    <row r="19" spans="1:9" s="86" customFormat="1" ht="33.75" x14ac:dyDescent="0.2">
      <c r="A19" s="83" t="s">
        <v>207</v>
      </c>
      <c r="B19" s="84" t="s">
        <v>129</v>
      </c>
      <c r="C19" s="84" t="s">
        <v>134</v>
      </c>
      <c r="D19" s="84" t="s">
        <v>208</v>
      </c>
      <c r="E19" s="104">
        <v>369.86</v>
      </c>
      <c r="F19" s="104">
        <v>473.1</v>
      </c>
      <c r="G19" s="104">
        <v>472.57</v>
      </c>
      <c r="H19" s="85">
        <v>127.8</v>
      </c>
      <c r="I19" s="85">
        <v>99.9</v>
      </c>
    </row>
    <row r="20" spans="1:9" s="86" customFormat="1" ht="22.5" x14ac:dyDescent="0.2">
      <c r="A20" s="83" t="s">
        <v>242</v>
      </c>
      <c r="B20" s="84" t="s">
        <v>129</v>
      </c>
      <c r="C20" s="84" t="s">
        <v>243</v>
      </c>
      <c r="D20" s="84" t="s">
        <v>124</v>
      </c>
      <c r="E20" s="104">
        <v>51</v>
      </c>
      <c r="F20" s="104"/>
      <c r="G20" s="104"/>
      <c r="H20" s="85">
        <v>0</v>
      </c>
      <c r="I20" s="85"/>
    </row>
    <row r="21" spans="1:9" s="86" customFormat="1" ht="33.75" x14ac:dyDescent="0.2">
      <c r="A21" s="83" t="s">
        <v>207</v>
      </c>
      <c r="B21" s="84" t="s">
        <v>129</v>
      </c>
      <c r="C21" s="84" t="s">
        <v>243</v>
      </c>
      <c r="D21" s="84" t="s">
        <v>208</v>
      </c>
      <c r="E21" s="104">
        <v>51</v>
      </c>
      <c r="F21" s="104"/>
      <c r="G21" s="104"/>
      <c r="H21" s="85">
        <v>0</v>
      </c>
      <c r="I21" s="85"/>
    </row>
    <row r="22" spans="1:9" s="86" customFormat="1" ht="42.75" x14ac:dyDescent="0.2">
      <c r="A22" s="100" t="s">
        <v>137</v>
      </c>
      <c r="B22" s="101" t="s">
        <v>135</v>
      </c>
      <c r="C22" s="101" t="s">
        <v>124</v>
      </c>
      <c r="D22" s="101" t="s">
        <v>124</v>
      </c>
      <c r="E22" s="102">
        <v>740.01</v>
      </c>
      <c r="F22" s="102">
        <v>774.4</v>
      </c>
      <c r="G22" s="102">
        <v>759.67</v>
      </c>
      <c r="H22" s="103">
        <v>102.7</v>
      </c>
      <c r="I22" s="103">
        <v>98.1</v>
      </c>
    </row>
    <row r="23" spans="1:9" s="86" customFormat="1" ht="45" x14ac:dyDescent="0.2">
      <c r="A23" s="83" t="s">
        <v>205</v>
      </c>
      <c r="B23" s="84" t="s">
        <v>135</v>
      </c>
      <c r="C23" s="84" t="s">
        <v>206</v>
      </c>
      <c r="D23" s="84" t="s">
        <v>124</v>
      </c>
      <c r="E23" s="104">
        <v>636.71</v>
      </c>
      <c r="F23" s="104">
        <v>760.4</v>
      </c>
      <c r="G23" s="104">
        <v>745.69</v>
      </c>
      <c r="H23" s="85">
        <v>117.1</v>
      </c>
      <c r="I23" s="85">
        <v>98.1</v>
      </c>
    </row>
    <row r="24" spans="1:9" s="86" customFormat="1" ht="14.25" x14ac:dyDescent="0.2">
      <c r="A24" s="83" t="s">
        <v>209</v>
      </c>
      <c r="B24" s="84" t="s">
        <v>135</v>
      </c>
      <c r="C24" s="84" t="s">
        <v>210</v>
      </c>
      <c r="D24" s="84" t="s">
        <v>124</v>
      </c>
      <c r="E24" s="104">
        <v>636.71</v>
      </c>
      <c r="F24" s="104">
        <v>760.4</v>
      </c>
      <c r="G24" s="104">
        <v>745.69</v>
      </c>
      <c r="H24" s="85">
        <v>117.1</v>
      </c>
      <c r="I24" s="85">
        <v>98.1</v>
      </c>
    </row>
    <row r="25" spans="1:9" s="86" customFormat="1" ht="22.5" x14ac:dyDescent="0.2">
      <c r="A25" s="83" t="s">
        <v>138</v>
      </c>
      <c r="B25" s="84" t="s">
        <v>135</v>
      </c>
      <c r="C25" s="84" t="s">
        <v>139</v>
      </c>
      <c r="D25" s="84" t="s">
        <v>124</v>
      </c>
      <c r="E25" s="104">
        <v>636.71</v>
      </c>
      <c r="F25" s="104">
        <v>760.4</v>
      </c>
      <c r="G25" s="104">
        <v>745.69</v>
      </c>
      <c r="H25" s="85">
        <v>117.1</v>
      </c>
      <c r="I25" s="85">
        <v>98.1</v>
      </c>
    </row>
    <row r="26" spans="1:9" s="86" customFormat="1" ht="33.75" x14ac:dyDescent="0.2">
      <c r="A26" s="83" t="s">
        <v>207</v>
      </c>
      <c r="B26" s="84" t="s">
        <v>135</v>
      </c>
      <c r="C26" s="84" t="s">
        <v>139</v>
      </c>
      <c r="D26" s="84" t="s">
        <v>208</v>
      </c>
      <c r="E26" s="104">
        <v>574.45000000000005</v>
      </c>
      <c r="F26" s="104">
        <v>695.79</v>
      </c>
      <c r="G26" s="104">
        <v>694.9</v>
      </c>
      <c r="H26" s="85">
        <v>121</v>
      </c>
      <c r="I26" s="85">
        <v>99.9</v>
      </c>
    </row>
    <row r="27" spans="1:9" s="86" customFormat="1" ht="33.75" x14ac:dyDescent="0.2">
      <c r="A27" s="83" t="s">
        <v>244</v>
      </c>
      <c r="B27" s="84" t="s">
        <v>135</v>
      </c>
      <c r="C27" s="84" t="s">
        <v>139</v>
      </c>
      <c r="D27" s="84" t="s">
        <v>245</v>
      </c>
      <c r="E27" s="104">
        <v>14.15</v>
      </c>
      <c r="F27" s="104"/>
      <c r="G27" s="104"/>
      <c r="H27" s="85">
        <v>0</v>
      </c>
      <c r="I27" s="85"/>
    </row>
    <row r="28" spans="1:9" s="86" customFormat="1" ht="22.5" x14ac:dyDescent="0.2">
      <c r="A28" s="83" t="s">
        <v>211</v>
      </c>
      <c r="B28" s="84" t="s">
        <v>135</v>
      </c>
      <c r="C28" s="84" t="s">
        <v>139</v>
      </c>
      <c r="D28" s="84" t="s">
        <v>212</v>
      </c>
      <c r="E28" s="104">
        <v>13.11</v>
      </c>
      <c r="F28" s="104">
        <v>19</v>
      </c>
      <c r="G28" s="104">
        <v>17.18</v>
      </c>
      <c r="H28" s="85">
        <v>131</v>
      </c>
      <c r="I28" s="85">
        <v>90.4</v>
      </c>
    </row>
    <row r="29" spans="1:9" s="86" customFormat="1" ht="22.5" x14ac:dyDescent="0.2">
      <c r="A29" s="83" t="s">
        <v>213</v>
      </c>
      <c r="B29" s="84" t="s">
        <v>135</v>
      </c>
      <c r="C29" s="84" t="s">
        <v>139</v>
      </c>
      <c r="D29" s="84" t="s">
        <v>214</v>
      </c>
      <c r="E29" s="104">
        <v>33.159999999999997</v>
      </c>
      <c r="F29" s="104">
        <v>43.61</v>
      </c>
      <c r="G29" s="104">
        <v>31.65</v>
      </c>
      <c r="H29" s="85">
        <v>95.4</v>
      </c>
      <c r="I29" s="85">
        <v>72.599999999999994</v>
      </c>
    </row>
    <row r="30" spans="1:9" s="86" customFormat="1" ht="14.25" x14ac:dyDescent="0.2">
      <c r="A30" s="83" t="s">
        <v>215</v>
      </c>
      <c r="B30" s="84" t="s">
        <v>135</v>
      </c>
      <c r="C30" s="84" t="s">
        <v>139</v>
      </c>
      <c r="D30" s="84" t="s">
        <v>216</v>
      </c>
      <c r="E30" s="104">
        <v>1.84</v>
      </c>
      <c r="F30" s="104">
        <v>2</v>
      </c>
      <c r="G30" s="104">
        <v>1.96</v>
      </c>
      <c r="H30" s="85">
        <v>106.5</v>
      </c>
      <c r="I30" s="85">
        <v>98</v>
      </c>
    </row>
    <row r="31" spans="1:9" s="86" customFormat="1" ht="14.25" x14ac:dyDescent="0.2">
      <c r="A31" s="83" t="s">
        <v>140</v>
      </c>
      <c r="B31" s="84" t="s">
        <v>135</v>
      </c>
      <c r="C31" s="84" t="s">
        <v>141</v>
      </c>
      <c r="D31" s="84" t="s">
        <v>124</v>
      </c>
      <c r="E31" s="104">
        <v>17.3</v>
      </c>
      <c r="F31" s="104">
        <v>14</v>
      </c>
      <c r="G31" s="104">
        <v>13.98</v>
      </c>
      <c r="H31" s="85">
        <v>80.8</v>
      </c>
      <c r="I31" s="85">
        <v>99.9</v>
      </c>
    </row>
    <row r="32" spans="1:9" s="86" customFormat="1" ht="22.5" x14ac:dyDescent="0.2">
      <c r="A32" s="83" t="s">
        <v>217</v>
      </c>
      <c r="B32" s="84" t="s">
        <v>135</v>
      </c>
      <c r="C32" s="84" t="s">
        <v>141</v>
      </c>
      <c r="D32" s="84" t="s">
        <v>218</v>
      </c>
      <c r="E32" s="104">
        <v>17.3</v>
      </c>
      <c r="F32" s="104">
        <v>14</v>
      </c>
      <c r="G32" s="104">
        <v>13.98</v>
      </c>
      <c r="H32" s="85">
        <v>80.8</v>
      </c>
      <c r="I32" s="85">
        <v>99.9</v>
      </c>
    </row>
    <row r="33" spans="1:9" s="86" customFormat="1" ht="22.5" x14ac:dyDescent="0.2">
      <c r="A33" s="83" t="s">
        <v>242</v>
      </c>
      <c r="B33" s="84" t="s">
        <v>135</v>
      </c>
      <c r="C33" s="84" t="s">
        <v>243</v>
      </c>
      <c r="D33" s="84" t="s">
        <v>124</v>
      </c>
      <c r="E33" s="104">
        <v>86</v>
      </c>
      <c r="F33" s="104"/>
      <c r="G33" s="104"/>
      <c r="H33" s="85">
        <v>0</v>
      </c>
      <c r="I33" s="85"/>
    </row>
    <row r="34" spans="1:9" s="86" customFormat="1" ht="33.75" x14ac:dyDescent="0.2">
      <c r="A34" s="83" t="s">
        <v>207</v>
      </c>
      <c r="B34" s="84" t="s">
        <v>135</v>
      </c>
      <c r="C34" s="84" t="s">
        <v>243</v>
      </c>
      <c r="D34" s="84" t="s">
        <v>208</v>
      </c>
      <c r="E34" s="104">
        <v>86</v>
      </c>
      <c r="F34" s="104"/>
      <c r="G34" s="104"/>
      <c r="H34" s="85">
        <v>0</v>
      </c>
      <c r="I34" s="85"/>
    </row>
    <row r="35" spans="1:9" s="86" customFormat="1" ht="14.25" x14ac:dyDescent="0.2">
      <c r="A35" s="100" t="s">
        <v>143</v>
      </c>
      <c r="B35" s="101" t="s">
        <v>142</v>
      </c>
      <c r="C35" s="101" t="s">
        <v>124</v>
      </c>
      <c r="D35" s="101" t="s">
        <v>124</v>
      </c>
      <c r="E35" s="102">
        <v>39.94</v>
      </c>
      <c r="F35" s="102">
        <v>55</v>
      </c>
      <c r="G35" s="102">
        <v>50.38</v>
      </c>
      <c r="H35" s="103">
        <v>126.1</v>
      </c>
      <c r="I35" s="103">
        <v>91.6</v>
      </c>
    </row>
    <row r="36" spans="1:9" s="86" customFormat="1" ht="14.25" x14ac:dyDescent="0.2">
      <c r="A36" s="100" t="s">
        <v>146</v>
      </c>
      <c r="B36" s="101" t="s">
        <v>144</v>
      </c>
      <c r="C36" s="101" t="s">
        <v>124</v>
      </c>
      <c r="D36" s="101" t="s">
        <v>124</v>
      </c>
      <c r="E36" s="102">
        <v>39.94</v>
      </c>
      <c r="F36" s="102">
        <v>55</v>
      </c>
      <c r="G36" s="102">
        <v>50.38</v>
      </c>
      <c r="H36" s="103">
        <v>126.1</v>
      </c>
      <c r="I36" s="103">
        <v>91.6</v>
      </c>
    </row>
    <row r="37" spans="1:9" s="86" customFormat="1" ht="22.5" x14ac:dyDescent="0.2">
      <c r="A37" s="83" t="s">
        <v>147</v>
      </c>
      <c r="B37" s="84" t="s">
        <v>144</v>
      </c>
      <c r="C37" s="84" t="s">
        <v>148</v>
      </c>
      <c r="D37" s="84" t="s">
        <v>124</v>
      </c>
      <c r="E37" s="104">
        <v>39.94</v>
      </c>
      <c r="F37" s="104">
        <v>55</v>
      </c>
      <c r="G37" s="104">
        <v>50.38</v>
      </c>
      <c r="H37" s="85">
        <v>126.1</v>
      </c>
      <c r="I37" s="85">
        <v>91.6</v>
      </c>
    </row>
    <row r="38" spans="1:9" s="86" customFormat="1" ht="33.75" x14ac:dyDescent="0.2">
      <c r="A38" s="83" t="s">
        <v>207</v>
      </c>
      <c r="B38" s="84" t="s">
        <v>144</v>
      </c>
      <c r="C38" s="84" t="s">
        <v>148</v>
      </c>
      <c r="D38" s="84" t="s">
        <v>208</v>
      </c>
      <c r="E38" s="104">
        <v>38.44</v>
      </c>
      <c r="F38" s="104">
        <v>53.5</v>
      </c>
      <c r="G38" s="104">
        <v>48.88</v>
      </c>
      <c r="H38" s="85">
        <v>127.2</v>
      </c>
      <c r="I38" s="85">
        <v>91.4</v>
      </c>
    </row>
    <row r="39" spans="1:9" s="86" customFormat="1" ht="22.5" x14ac:dyDescent="0.2">
      <c r="A39" s="83" t="s">
        <v>213</v>
      </c>
      <c r="B39" s="84" t="s">
        <v>144</v>
      </c>
      <c r="C39" s="84" t="s">
        <v>148</v>
      </c>
      <c r="D39" s="84" t="s">
        <v>214</v>
      </c>
      <c r="E39" s="104">
        <v>1.5</v>
      </c>
      <c r="F39" s="104">
        <v>1.5</v>
      </c>
      <c r="G39" s="104">
        <v>1.5</v>
      </c>
      <c r="H39" s="85">
        <v>100</v>
      </c>
      <c r="I39" s="85">
        <v>100</v>
      </c>
    </row>
    <row r="40" spans="1:9" s="86" customFormat="1" ht="21.75" x14ac:dyDescent="0.2">
      <c r="A40" s="100" t="s">
        <v>150</v>
      </c>
      <c r="B40" s="101" t="s">
        <v>149</v>
      </c>
      <c r="C40" s="101" t="s">
        <v>124</v>
      </c>
      <c r="D40" s="101" t="s">
        <v>124</v>
      </c>
      <c r="E40" s="102">
        <v>178</v>
      </c>
      <c r="F40" s="102">
        <v>39.5</v>
      </c>
      <c r="G40" s="102">
        <v>39.5</v>
      </c>
      <c r="H40" s="103">
        <v>22.2</v>
      </c>
      <c r="I40" s="103">
        <v>100</v>
      </c>
    </row>
    <row r="41" spans="1:9" s="86" customFormat="1" ht="14.25" x14ac:dyDescent="0.2">
      <c r="A41" s="100" t="s">
        <v>152</v>
      </c>
      <c r="B41" s="101" t="s">
        <v>151</v>
      </c>
      <c r="C41" s="101" t="s">
        <v>124</v>
      </c>
      <c r="D41" s="101" t="s">
        <v>124</v>
      </c>
      <c r="E41" s="102">
        <v>178</v>
      </c>
      <c r="F41" s="102">
        <v>39.5</v>
      </c>
      <c r="G41" s="102">
        <v>39.5</v>
      </c>
      <c r="H41" s="103">
        <v>22.2</v>
      </c>
      <c r="I41" s="103">
        <v>100</v>
      </c>
    </row>
    <row r="42" spans="1:9" s="86" customFormat="1" ht="33.75" x14ac:dyDescent="0.2">
      <c r="A42" s="83" t="s">
        <v>219</v>
      </c>
      <c r="B42" s="84" t="s">
        <v>151</v>
      </c>
      <c r="C42" s="84" t="s">
        <v>220</v>
      </c>
      <c r="D42" s="84" t="s">
        <v>124</v>
      </c>
      <c r="E42" s="104">
        <v>0</v>
      </c>
      <c r="F42" s="104">
        <v>0.5</v>
      </c>
      <c r="G42" s="104">
        <v>0.5</v>
      </c>
      <c r="H42" s="85"/>
      <c r="I42" s="85">
        <v>100</v>
      </c>
    </row>
    <row r="43" spans="1:9" s="86" customFormat="1" ht="14.25" x14ac:dyDescent="0.2">
      <c r="A43" s="83" t="s">
        <v>153</v>
      </c>
      <c r="B43" s="84" t="s">
        <v>151</v>
      </c>
      <c r="C43" s="84" t="s">
        <v>154</v>
      </c>
      <c r="D43" s="84" t="s">
        <v>124</v>
      </c>
      <c r="E43" s="104">
        <v>0</v>
      </c>
      <c r="F43" s="104">
        <v>0.5</v>
      </c>
      <c r="G43" s="104">
        <v>0.5</v>
      </c>
      <c r="H43" s="85"/>
      <c r="I43" s="85">
        <v>100</v>
      </c>
    </row>
    <row r="44" spans="1:9" s="86" customFormat="1" ht="22.5" x14ac:dyDescent="0.2">
      <c r="A44" s="83" t="s">
        <v>213</v>
      </c>
      <c r="B44" s="84" t="s">
        <v>151</v>
      </c>
      <c r="C44" s="84" t="s">
        <v>154</v>
      </c>
      <c r="D44" s="84" t="s">
        <v>214</v>
      </c>
      <c r="E44" s="104">
        <v>0</v>
      </c>
      <c r="F44" s="104">
        <v>0.5</v>
      </c>
      <c r="G44" s="104">
        <v>0.5</v>
      </c>
      <c r="H44" s="85"/>
      <c r="I44" s="85">
        <v>100</v>
      </c>
    </row>
    <row r="45" spans="1:9" s="86" customFormat="1" ht="14.25" x14ac:dyDescent="0.2">
      <c r="A45" s="83" t="s">
        <v>246</v>
      </c>
      <c r="B45" s="84" t="s">
        <v>151</v>
      </c>
      <c r="C45" s="84" t="s">
        <v>247</v>
      </c>
      <c r="D45" s="84" t="s">
        <v>124</v>
      </c>
      <c r="E45" s="104">
        <v>178</v>
      </c>
      <c r="F45" s="104"/>
      <c r="G45" s="104"/>
      <c r="H45" s="85">
        <v>0</v>
      </c>
      <c r="I45" s="85"/>
    </row>
    <row r="46" spans="1:9" s="86" customFormat="1" ht="45" x14ac:dyDescent="0.2">
      <c r="A46" s="83" t="s">
        <v>248</v>
      </c>
      <c r="B46" s="84" t="s">
        <v>151</v>
      </c>
      <c r="C46" s="84" t="s">
        <v>249</v>
      </c>
      <c r="D46" s="84" t="s">
        <v>124</v>
      </c>
      <c r="E46" s="104">
        <v>178</v>
      </c>
      <c r="F46" s="104"/>
      <c r="G46" s="104"/>
      <c r="H46" s="85">
        <v>0</v>
      </c>
      <c r="I46" s="85"/>
    </row>
    <row r="47" spans="1:9" s="86" customFormat="1" ht="14.25" x14ac:dyDescent="0.2">
      <c r="A47" s="83" t="s">
        <v>153</v>
      </c>
      <c r="B47" s="84" t="s">
        <v>151</v>
      </c>
      <c r="C47" s="84" t="s">
        <v>250</v>
      </c>
      <c r="D47" s="84" t="s">
        <v>124</v>
      </c>
      <c r="E47" s="104">
        <v>178</v>
      </c>
      <c r="F47" s="104"/>
      <c r="G47" s="104"/>
      <c r="H47" s="85">
        <v>0</v>
      </c>
      <c r="I47" s="85"/>
    </row>
    <row r="48" spans="1:9" s="86" customFormat="1" ht="22.5" x14ac:dyDescent="0.2">
      <c r="A48" s="83" t="s">
        <v>211</v>
      </c>
      <c r="B48" s="84" t="s">
        <v>151</v>
      </c>
      <c r="C48" s="84" t="s">
        <v>250</v>
      </c>
      <c r="D48" s="84" t="s">
        <v>212</v>
      </c>
      <c r="E48" s="104">
        <v>5.21</v>
      </c>
      <c r="F48" s="104"/>
      <c r="G48" s="104"/>
      <c r="H48" s="85">
        <v>0</v>
      </c>
      <c r="I48" s="85"/>
    </row>
    <row r="49" spans="1:9" s="86" customFormat="1" ht="22.5" x14ac:dyDescent="0.2">
      <c r="A49" s="83" t="s">
        <v>213</v>
      </c>
      <c r="B49" s="84" t="s">
        <v>151</v>
      </c>
      <c r="C49" s="84" t="s">
        <v>250</v>
      </c>
      <c r="D49" s="84" t="s">
        <v>214</v>
      </c>
      <c r="E49" s="104">
        <v>172.79</v>
      </c>
      <c r="F49" s="104"/>
      <c r="G49" s="104"/>
      <c r="H49" s="85">
        <v>0</v>
      </c>
      <c r="I49" s="85"/>
    </row>
    <row r="50" spans="1:9" s="86" customFormat="1" ht="22.5" x14ac:dyDescent="0.2">
      <c r="A50" s="83" t="s">
        <v>155</v>
      </c>
      <c r="B50" s="84" t="s">
        <v>151</v>
      </c>
      <c r="C50" s="84" t="s">
        <v>156</v>
      </c>
      <c r="D50" s="84" t="s">
        <v>124</v>
      </c>
      <c r="E50" s="104"/>
      <c r="F50" s="104">
        <v>39</v>
      </c>
      <c r="G50" s="104">
        <v>39</v>
      </c>
      <c r="H50" s="85"/>
      <c r="I50" s="85">
        <v>100</v>
      </c>
    </row>
    <row r="51" spans="1:9" s="86" customFormat="1" ht="22.5" x14ac:dyDescent="0.2">
      <c r="A51" s="83" t="s">
        <v>211</v>
      </c>
      <c r="B51" s="84" t="s">
        <v>151</v>
      </c>
      <c r="C51" s="84" t="s">
        <v>156</v>
      </c>
      <c r="D51" s="84" t="s">
        <v>212</v>
      </c>
      <c r="E51" s="104"/>
      <c r="F51" s="104">
        <v>6</v>
      </c>
      <c r="G51" s="104">
        <v>6</v>
      </c>
      <c r="H51" s="85"/>
      <c r="I51" s="85">
        <v>100</v>
      </c>
    </row>
    <row r="52" spans="1:9" s="86" customFormat="1" ht="22.5" x14ac:dyDescent="0.2">
      <c r="A52" s="83" t="s">
        <v>213</v>
      </c>
      <c r="B52" s="84" t="s">
        <v>151</v>
      </c>
      <c r="C52" s="84" t="s">
        <v>156</v>
      </c>
      <c r="D52" s="84" t="s">
        <v>214</v>
      </c>
      <c r="E52" s="104"/>
      <c r="F52" s="104">
        <v>33</v>
      </c>
      <c r="G52" s="104">
        <v>33</v>
      </c>
      <c r="H52" s="85"/>
      <c r="I52" s="85">
        <v>100</v>
      </c>
    </row>
    <row r="53" spans="1:9" s="86" customFormat="1" ht="14.25" x14ac:dyDescent="0.2">
      <c r="A53" s="100" t="s">
        <v>158</v>
      </c>
      <c r="B53" s="101" t="s">
        <v>157</v>
      </c>
      <c r="C53" s="101" t="s">
        <v>124</v>
      </c>
      <c r="D53" s="101" t="s">
        <v>124</v>
      </c>
      <c r="E53" s="102">
        <v>301.08999999999997</v>
      </c>
      <c r="F53" s="102">
        <v>897.51</v>
      </c>
      <c r="G53" s="102">
        <v>725.3</v>
      </c>
      <c r="H53" s="103">
        <v>240.9</v>
      </c>
      <c r="I53" s="103">
        <v>80.8</v>
      </c>
    </row>
    <row r="54" spans="1:9" s="86" customFormat="1" ht="14.25" x14ac:dyDescent="0.2">
      <c r="A54" s="100" t="s">
        <v>161</v>
      </c>
      <c r="B54" s="101" t="s">
        <v>159</v>
      </c>
      <c r="C54" s="101" t="s">
        <v>124</v>
      </c>
      <c r="D54" s="101" t="s">
        <v>124</v>
      </c>
      <c r="E54" s="102">
        <v>226.8</v>
      </c>
      <c r="F54" s="102">
        <v>772</v>
      </c>
      <c r="G54" s="102">
        <v>599.79</v>
      </c>
      <c r="H54" s="103">
        <v>264.5</v>
      </c>
      <c r="I54" s="103">
        <v>77.7</v>
      </c>
    </row>
    <row r="55" spans="1:9" s="86" customFormat="1" ht="22.5" x14ac:dyDescent="0.2">
      <c r="A55" s="83" t="s">
        <v>242</v>
      </c>
      <c r="B55" s="84" t="s">
        <v>159</v>
      </c>
      <c r="C55" s="84" t="s">
        <v>243</v>
      </c>
      <c r="D55" s="84" t="s">
        <v>124</v>
      </c>
      <c r="E55" s="104">
        <v>110</v>
      </c>
      <c r="F55" s="104"/>
      <c r="G55" s="104"/>
      <c r="H55" s="85">
        <v>0</v>
      </c>
      <c r="I55" s="85"/>
    </row>
    <row r="56" spans="1:9" s="86" customFormat="1" ht="22.5" x14ac:dyDescent="0.2">
      <c r="A56" s="83" t="s">
        <v>213</v>
      </c>
      <c r="B56" s="84" t="s">
        <v>159</v>
      </c>
      <c r="C56" s="84" t="s">
        <v>243</v>
      </c>
      <c r="D56" s="84" t="s">
        <v>214</v>
      </c>
      <c r="E56" s="104">
        <v>110</v>
      </c>
      <c r="F56" s="104"/>
      <c r="G56" s="104"/>
      <c r="H56" s="85">
        <v>0</v>
      </c>
      <c r="I56" s="85"/>
    </row>
    <row r="57" spans="1:9" s="86" customFormat="1" ht="14.25" x14ac:dyDescent="0.2">
      <c r="A57" s="83" t="s">
        <v>221</v>
      </c>
      <c r="B57" s="84" t="s">
        <v>159</v>
      </c>
      <c r="C57" s="84" t="s">
        <v>222</v>
      </c>
      <c r="D57" s="84" t="s">
        <v>124</v>
      </c>
      <c r="E57" s="104">
        <v>34.799999999999997</v>
      </c>
      <c r="F57" s="104">
        <v>772</v>
      </c>
      <c r="G57" s="104">
        <v>599.79</v>
      </c>
      <c r="H57" s="85">
        <v>1723.5</v>
      </c>
      <c r="I57" s="85">
        <v>77.7</v>
      </c>
    </row>
    <row r="58" spans="1:9" s="86" customFormat="1" ht="14.25" x14ac:dyDescent="0.2">
      <c r="A58" s="83" t="s">
        <v>223</v>
      </c>
      <c r="B58" s="84" t="s">
        <v>159</v>
      </c>
      <c r="C58" s="84" t="s">
        <v>224</v>
      </c>
      <c r="D58" s="84" t="s">
        <v>124</v>
      </c>
      <c r="E58" s="104">
        <v>34.799999999999997</v>
      </c>
      <c r="F58" s="104">
        <v>772</v>
      </c>
      <c r="G58" s="104">
        <v>599.79</v>
      </c>
      <c r="H58" s="85">
        <v>1723.5</v>
      </c>
      <c r="I58" s="85">
        <v>77.7</v>
      </c>
    </row>
    <row r="59" spans="1:9" s="86" customFormat="1" ht="14.25" x14ac:dyDescent="0.2">
      <c r="A59" s="83" t="s">
        <v>162</v>
      </c>
      <c r="B59" s="84" t="s">
        <v>159</v>
      </c>
      <c r="C59" s="84" t="s">
        <v>163</v>
      </c>
      <c r="D59" s="84" t="s">
        <v>124</v>
      </c>
      <c r="E59" s="104">
        <v>34.799999999999997</v>
      </c>
      <c r="F59" s="104">
        <v>772</v>
      </c>
      <c r="G59" s="104">
        <v>599.79</v>
      </c>
      <c r="H59" s="85">
        <v>1723.5</v>
      </c>
      <c r="I59" s="85">
        <v>77.7</v>
      </c>
    </row>
    <row r="60" spans="1:9" s="86" customFormat="1" ht="22.5" x14ac:dyDescent="0.2">
      <c r="A60" s="83" t="s">
        <v>213</v>
      </c>
      <c r="B60" s="84" t="s">
        <v>159</v>
      </c>
      <c r="C60" s="84" t="s">
        <v>163</v>
      </c>
      <c r="D60" s="84" t="s">
        <v>214</v>
      </c>
      <c r="E60" s="104">
        <v>34.799999999999997</v>
      </c>
      <c r="F60" s="104">
        <v>772</v>
      </c>
      <c r="G60" s="104">
        <v>599.79</v>
      </c>
      <c r="H60" s="85">
        <v>1723.5</v>
      </c>
      <c r="I60" s="85">
        <v>77.7</v>
      </c>
    </row>
    <row r="61" spans="1:9" s="86" customFormat="1" ht="14.25" x14ac:dyDescent="0.2">
      <c r="A61" s="83" t="s">
        <v>246</v>
      </c>
      <c r="B61" s="84" t="s">
        <v>159</v>
      </c>
      <c r="C61" s="84" t="s">
        <v>247</v>
      </c>
      <c r="D61" s="84" t="s">
        <v>124</v>
      </c>
      <c r="E61" s="104">
        <v>82</v>
      </c>
      <c r="F61" s="104"/>
      <c r="G61" s="104"/>
      <c r="H61" s="85">
        <v>0</v>
      </c>
      <c r="I61" s="85"/>
    </row>
    <row r="62" spans="1:9" s="86" customFormat="1" ht="45" x14ac:dyDescent="0.2">
      <c r="A62" s="83" t="s">
        <v>248</v>
      </c>
      <c r="B62" s="84" t="s">
        <v>159</v>
      </c>
      <c r="C62" s="84" t="s">
        <v>249</v>
      </c>
      <c r="D62" s="84" t="s">
        <v>124</v>
      </c>
      <c r="E62" s="104">
        <v>82</v>
      </c>
      <c r="F62" s="104"/>
      <c r="G62" s="104"/>
      <c r="H62" s="85">
        <v>0</v>
      </c>
      <c r="I62" s="85"/>
    </row>
    <row r="63" spans="1:9" s="86" customFormat="1" ht="22.5" x14ac:dyDescent="0.2">
      <c r="A63" s="83" t="s">
        <v>251</v>
      </c>
      <c r="B63" s="84" t="s">
        <v>159</v>
      </c>
      <c r="C63" s="84" t="s">
        <v>252</v>
      </c>
      <c r="D63" s="84" t="s">
        <v>124</v>
      </c>
      <c r="E63" s="104">
        <v>82</v>
      </c>
      <c r="F63" s="104"/>
      <c r="G63" s="104"/>
      <c r="H63" s="85">
        <v>0</v>
      </c>
      <c r="I63" s="85"/>
    </row>
    <row r="64" spans="1:9" s="86" customFormat="1" ht="22.5" x14ac:dyDescent="0.2">
      <c r="A64" s="83" t="s">
        <v>213</v>
      </c>
      <c r="B64" s="84" t="s">
        <v>159</v>
      </c>
      <c r="C64" s="84" t="s">
        <v>252</v>
      </c>
      <c r="D64" s="84" t="s">
        <v>214</v>
      </c>
      <c r="E64" s="104">
        <v>82</v>
      </c>
      <c r="F64" s="104"/>
      <c r="G64" s="104"/>
      <c r="H64" s="85">
        <v>0</v>
      </c>
      <c r="I64" s="85"/>
    </row>
    <row r="65" spans="1:9" s="86" customFormat="1" ht="14.25" x14ac:dyDescent="0.2">
      <c r="A65" s="100" t="s">
        <v>166</v>
      </c>
      <c r="B65" s="101" t="s">
        <v>164</v>
      </c>
      <c r="C65" s="101" t="s">
        <v>124</v>
      </c>
      <c r="D65" s="101" t="s">
        <v>124</v>
      </c>
      <c r="E65" s="102">
        <v>74.290000000000006</v>
      </c>
      <c r="F65" s="102">
        <v>125.51</v>
      </c>
      <c r="G65" s="102">
        <v>125.51</v>
      </c>
      <c r="H65" s="103">
        <v>168.9</v>
      </c>
      <c r="I65" s="103">
        <v>100</v>
      </c>
    </row>
    <row r="66" spans="1:9" s="86" customFormat="1" ht="22.5" x14ac:dyDescent="0.2">
      <c r="A66" s="83" t="s">
        <v>225</v>
      </c>
      <c r="B66" s="84" t="s">
        <v>164</v>
      </c>
      <c r="C66" s="84" t="s">
        <v>226</v>
      </c>
      <c r="D66" s="84" t="s">
        <v>124</v>
      </c>
      <c r="E66" s="104">
        <v>74.290000000000006</v>
      </c>
      <c r="F66" s="104">
        <v>125.51</v>
      </c>
      <c r="G66" s="104">
        <v>125.51</v>
      </c>
      <c r="H66" s="85">
        <v>168.9</v>
      </c>
      <c r="I66" s="85">
        <v>100</v>
      </c>
    </row>
    <row r="67" spans="1:9" s="86" customFormat="1" ht="14.25" x14ac:dyDescent="0.2">
      <c r="A67" s="83" t="s">
        <v>167</v>
      </c>
      <c r="B67" s="84" t="s">
        <v>164</v>
      </c>
      <c r="C67" s="84" t="s">
        <v>168</v>
      </c>
      <c r="D67" s="84" t="s">
        <v>124</v>
      </c>
      <c r="E67" s="104">
        <v>74.290000000000006</v>
      </c>
      <c r="F67" s="104">
        <v>125.51</v>
      </c>
      <c r="G67" s="104">
        <v>125.51</v>
      </c>
      <c r="H67" s="85">
        <v>168.9</v>
      </c>
      <c r="I67" s="85">
        <v>100</v>
      </c>
    </row>
    <row r="68" spans="1:9" s="86" customFormat="1" ht="22.5" x14ac:dyDescent="0.2">
      <c r="A68" s="83" t="s">
        <v>213</v>
      </c>
      <c r="B68" s="84" t="s">
        <v>164</v>
      </c>
      <c r="C68" s="84" t="s">
        <v>168</v>
      </c>
      <c r="D68" s="84" t="s">
        <v>214</v>
      </c>
      <c r="E68" s="104">
        <v>74.290000000000006</v>
      </c>
      <c r="F68" s="104">
        <v>125.51</v>
      </c>
      <c r="G68" s="104">
        <v>125.51</v>
      </c>
      <c r="H68" s="85">
        <v>168.9</v>
      </c>
      <c r="I68" s="85">
        <v>100</v>
      </c>
    </row>
    <row r="69" spans="1:9" s="86" customFormat="1" ht="14.25" x14ac:dyDescent="0.2">
      <c r="A69" s="100" t="s">
        <v>171</v>
      </c>
      <c r="B69" s="101" t="s">
        <v>169</v>
      </c>
      <c r="C69" s="101" t="s">
        <v>124</v>
      </c>
      <c r="D69" s="101" t="s">
        <v>124</v>
      </c>
      <c r="E69" s="102">
        <v>54</v>
      </c>
      <c r="F69" s="102">
        <v>80.260000000000005</v>
      </c>
      <c r="G69" s="102">
        <v>69.61</v>
      </c>
      <c r="H69" s="103">
        <v>128.9</v>
      </c>
      <c r="I69" s="103">
        <v>86.7</v>
      </c>
    </row>
    <row r="70" spans="1:9" s="86" customFormat="1" ht="14.25" x14ac:dyDescent="0.2">
      <c r="A70" s="100" t="s">
        <v>173</v>
      </c>
      <c r="B70" s="101" t="s">
        <v>172</v>
      </c>
      <c r="C70" s="101" t="s">
        <v>124</v>
      </c>
      <c r="D70" s="101" t="s">
        <v>124</v>
      </c>
      <c r="E70" s="102">
        <v>54</v>
      </c>
      <c r="F70" s="102">
        <v>80.260000000000005</v>
      </c>
      <c r="G70" s="102">
        <v>69.61</v>
      </c>
      <c r="H70" s="103">
        <v>128.9</v>
      </c>
      <c r="I70" s="103">
        <v>86.7</v>
      </c>
    </row>
    <row r="71" spans="1:9" s="86" customFormat="1" ht="22.5" x14ac:dyDescent="0.2">
      <c r="A71" s="83" t="s">
        <v>174</v>
      </c>
      <c r="B71" s="84" t="s">
        <v>172</v>
      </c>
      <c r="C71" s="84" t="s">
        <v>175</v>
      </c>
      <c r="D71" s="84" t="s">
        <v>124</v>
      </c>
      <c r="E71" s="104"/>
      <c r="F71" s="104">
        <v>33</v>
      </c>
      <c r="G71" s="104">
        <v>33</v>
      </c>
      <c r="H71" s="85"/>
      <c r="I71" s="85">
        <v>100</v>
      </c>
    </row>
    <row r="72" spans="1:9" s="86" customFormat="1" ht="22.5" x14ac:dyDescent="0.2">
      <c r="A72" s="83" t="s">
        <v>213</v>
      </c>
      <c r="B72" s="84" t="s">
        <v>172</v>
      </c>
      <c r="C72" s="84" t="s">
        <v>175</v>
      </c>
      <c r="D72" s="84" t="s">
        <v>214</v>
      </c>
      <c r="E72" s="104"/>
      <c r="F72" s="104">
        <v>33</v>
      </c>
      <c r="G72" s="104">
        <v>33</v>
      </c>
      <c r="H72" s="85"/>
      <c r="I72" s="85">
        <v>100</v>
      </c>
    </row>
    <row r="73" spans="1:9" s="86" customFormat="1" ht="22.5" x14ac:dyDescent="0.2">
      <c r="A73" s="83" t="s">
        <v>242</v>
      </c>
      <c r="B73" s="84" t="s">
        <v>172</v>
      </c>
      <c r="C73" s="84" t="s">
        <v>243</v>
      </c>
      <c r="D73" s="84" t="s">
        <v>124</v>
      </c>
      <c r="E73" s="104">
        <v>30</v>
      </c>
      <c r="F73" s="104"/>
      <c r="G73" s="104"/>
      <c r="H73" s="85">
        <v>0</v>
      </c>
      <c r="I73" s="85"/>
    </row>
    <row r="74" spans="1:9" s="86" customFormat="1" ht="22.5" x14ac:dyDescent="0.2">
      <c r="A74" s="83" t="s">
        <v>213</v>
      </c>
      <c r="B74" s="84" t="s">
        <v>172</v>
      </c>
      <c r="C74" s="84" t="s">
        <v>243</v>
      </c>
      <c r="D74" s="84" t="s">
        <v>214</v>
      </c>
      <c r="E74" s="104">
        <v>30</v>
      </c>
      <c r="F74" s="104"/>
      <c r="G74" s="104"/>
      <c r="H74" s="85">
        <v>0</v>
      </c>
      <c r="I74" s="85"/>
    </row>
    <row r="75" spans="1:9" s="86" customFormat="1" ht="14.25" x14ac:dyDescent="0.2">
      <c r="A75" s="83" t="s">
        <v>246</v>
      </c>
      <c r="B75" s="84" t="s">
        <v>172</v>
      </c>
      <c r="C75" s="84" t="s">
        <v>247</v>
      </c>
      <c r="D75" s="84" t="s">
        <v>124</v>
      </c>
      <c r="E75" s="104">
        <v>10</v>
      </c>
      <c r="F75" s="104"/>
      <c r="G75" s="104"/>
      <c r="H75" s="85">
        <v>0</v>
      </c>
      <c r="I75" s="85"/>
    </row>
    <row r="76" spans="1:9" s="86" customFormat="1" ht="45" x14ac:dyDescent="0.2">
      <c r="A76" s="83" t="s">
        <v>248</v>
      </c>
      <c r="B76" s="84" t="s">
        <v>172</v>
      </c>
      <c r="C76" s="84" t="s">
        <v>249</v>
      </c>
      <c r="D76" s="84" t="s">
        <v>124</v>
      </c>
      <c r="E76" s="104">
        <v>10</v>
      </c>
      <c r="F76" s="104"/>
      <c r="G76" s="104"/>
      <c r="H76" s="85">
        <v>0</v>
      </c>
      <c r="I76" s="85"/>
    </row>
    <row r="77" spans="1:9" s="86" customFormat="1" ht="22.5" x14ac:dyDescent="0.2">
      <c r="A77" s="83" t="s">
        <v>251</v>
      </c>
      <c r="B77" s="84" t="s">
        <v>172</v>
      </c>
      <c r="C77" s="84" t="s">
        <v>252</v>
      </c>
      <c r="D77" s="84" t="s">
        <v>124</v>
      </c>
      <c r="E77" s="104">
        <v>10</v>
      </c>
      <c r="F77" s="104"/>
      <c r="G77" s="104"/>
      <c r="H77" s="85">
        <v>0</v>
      </c>
      <c r="I77" s="85"/>
    </row>
    <row r="78" spans="1:9" s="86" customFormat="1" ht="22.5" x14ac:dyDescent="0.2">
      <c r="A78" s="83" t="s">
        <v>213</v>
      </c>
      <c r="B78" s="84" t="s">
        <v>172</v>
      </c>
      <c r="C78" s="84" t="s">
        <v>252</v>
      </c>
      <c r="D78" s="84" t="s">
        <v>214</v>
      </c>
      <c r="E78" s="104">
        <v>10</v>
      </c>
      <c r="F78" s="104"/>
      <c r="G78" s="104"/>
      <c r="H78" s="85">
        <v>0</v>
      </c>
      <c r="I78" s="85"/>
    </row>
    <row r="79" spans="1:9" s="86" customFormat="1" ht="14.25" x14ac:dyDescent="0.2">
      <c r="A79" s="83" t="s">
        <v>173</v>
      </c>
      <c r="B79" s="84" t="s">
        <v>172</v>
      </c>
      <c r="C79" s="84" t="s">
        <v>227</v>
      </c>
      <c r="D79" s="84" t="s">
        <v>124</v>
      </c>
      <c r="E79" s="104">
        <v>14</v>
      </c>
      <c r="F79" s="104">
        <v>47.26</v>
      </c>
      <c r="G79" s="104">
        <v>36.61</v>
      </c>
      <c r="H79" s="85">
        <v>261.5</v>
      </c>
      <c r="I79" s="85">
        <v>77.5</v>
      </c>
    </row>
    <row r="80" spans="1:9" s="86" customFormat="1" ht="14.25" x14ac:dyDescent="0.2">
      <c r="A80" s="83" t="s">
        <v>176</v>
      </c>
      <c r="B80" s="84" t="s">
        <v>172</v>
      </c>
      <c r="C80" s="84" t="s">
        <v>177</v>
      </c>
      <c r="D80" s="84" t="s">
        <v>124</v>
      </c>
      <c r="E80" s="104">
        <v>14</v>
      </c>
      <c r="F80" s="104">
        <v>10.26</v>
      </c>
      <c r="G80" s="104">
        <v>1.06</v>
      </c>
      <c r="H80" s="85">
        <v>7.6</v>
      </c>
      <c r="I80" s="85">
        <v>10.3</v>
      </c>
    </row>
    <row r="81" spans="1:9" s="86" customFormat="1" ht="22.5" x14ac:dyDescent="0.2">
      <c r="A81" s="83" t="s">
        <v>213</v>
      </c>
      <c r="B81" s="84" t="s">
        <v>172</v>
      </c>
      <c r="C81" s="84" t="s">
        <v>177</v>
      </c>
      <c r="D81" s="84" t="s">
        <v>214</v>
      </c>
      <c r="E81" s="104">
        <v>14</v>
      </c>
      <c r="F81" s="104">
        <v>10.26</v>
      </c>
      <c r="G81" s="104">
        <v>1.06</v>
      </c>
      <c r="H81" s="85">
        <v>7.6</v>
      </c>
      <c r="I81" s="85">
        <v>10.3</v>
      </c>
    </row>
    <row r="82" spans="1:9" s="86" customFormat="1" ht="22.5" x14ac:dyDescent="0.2">
      <c r="A82" s="83" t="s">
        <v>178</v>
      </c>
      <c r="B82" s="84" t="s">
        <v>172</v>
      </c>
      <c r="C82" s="84" t="s">
        <v>179</v>
      </c>
      <c r="D82" s="84" t="s">
        <v>124</v>
      </c>
      <c r="E82" s="104"/>
      <c r="F82" s="104">
        <v>37</v>
      </c>
      <c r="G82" s="104">
        <v>35.549999999999997</v>
      </c>
      <c r="H82" s="85"/>
      <c r="I82" s="85">
        <v>96.1</v>
      </c>
    </row>
    <row r="83" spans="1:9" s="86" customFormat="1" ht="22.5" x14ac:dyDescent="0.2">
      <c r="A83" s="83" t="s">
        <v>213</v>
      </c>
      <c r="B83" s="84" t="s">
        <v>172</v>
      </c>
      <c r="C83" s="84" t="s">
        <v>179</v>
      </c>
      <c r="D83" s="84" t="s">
        <v>214</v>
      </c>
      <c r="E83" s="104"/>
      <c r="F83" s="104">
        <v>37</v>
      </c>
      <c r="G83" s="104">
        <v>35.549999999999997</v>
      </c>
      <c r="H83" s="85"/>
      <c r="I83" s="85">
        <v>96.1</v>
      </c>
    </row>
    <row r="84" spans="1:9" s="86" customFormat="1" ht="14.25" x14ac:dyDescent="0.2">
      <c r="A84" s="100" t="s">
        <v>182</v>
      </c>
      <c r="B84" s="101" t="s">
        <v>180</v>
      </c>
      <c r="C84" s="101" t="s">
        <v>124</v>
      </c>
      <c r="D84" s="101" t="s">
        <v>124</v>
      </c>
      <c r="E84" s="102">
        <v>762.5</v>
      </c>
      <c r="F84" s="102">
        <v>1066.4000000000001</v>
      </c>
      <c r="G84" s="102">
        <v>1066.4000000000001</v>
      </c>
      <c r="H84" s="103">
        <v>139.9</v>
      </c>
      <c r="I84" s="103">
        <v>100</v>
      </c>
    </row>
    <row r="85" spans="1:9" s="86" customFormat="1" ht="14.25" x14ac:dyDescent="0.2">
      <c r="A85" s="100" t="s">
        <v>184</v>
      </c>
      <c r="B85" s="101" t="s">
        <v>183</v>
      </c>
      <c r="C85" s="101" t="s">
        <v>124</v>
      </c>
      <c r="D85" s="101" t="s">
        <v>124</v>
      </c>
      <c r="E85" s="102">
        <v>762.5</v>
      </c>
      <c r="F85" s="102">
        <v>1066.4000000000001</v>
      </c>
      <c r="G85" s="102">
        <v>1066.4000000000001</v>
      </c>
      <c r="H85" s="103">
        <v>139.9</v>
      </c>
      <c r="I85" s="103">
        <v>100</v>
      </c>
    </row>
    <row r="86" spans="1:9" s="86" customFormat="1" ht="22.5" x14ac:dyDescent="0.2">
      <c r="A86" s="83" t="s">
        <v>228</v>
      </c>
      <c r="B86" s="84" t="s">
        <v>183</v>
      </c>
      <c r="C86" s="84" t="s">
        <v>229</v>
      </c>
      <c r="D86" s="84" t="s">
        <v>124</v>
      </c>
      <c r="E86" s="104">
        <v>762.5</v>
      </c>
      <c r="F86" s="104">
        <v>1066.4000000000001</v>
      </c>
      <c r="G86" s="104">
        <v>1066.4000000000001</v>
      </c>
      <c r="H86" s="85">
        <v>139.9</v>
      </c>
      <c r="I86" s="85">
        <v>100</v>
      </c>
    </row>
    <row r="87" spans="1:9" s="86" customFormat="1" ht="22.5" x14ac:dyDescent="0.2">
      <c r="A87" s="83" t="s">
        <v>230</v>
      </c>
      <c r="B87" s="84" t="s">
        <v>183</v>
      </c>
      <c r="C87" s="84" t="s">
        <v>231</v>
      </c>
      <c r="D87" s="84" t="s">
        <v>124</v>
      </c>
      <c r="E87" s="104">
        <v>762.5</v>
      </c>
      <c r="F87" s="104">
        <v>1066.4000000000001</v>
      </c>
      <c r="G87" s="104">
        <v>1066.4000000000001</v>
      </c>
      <c r="H87" s="85">
        <v>139.9</v>
      </c>
      <c r="I87" s="85">
        <v>100</v>
      </c>
    </row>
    <row r="88" spans="1:9" s="86" customFormat="1" ht="22.5" x14ac:dyDescent="0.2">
      <c r="A88" s="83" t="s">
        <v>185</v>
      </c>
      <c r="B88" s="84" t="s">
        <v>183</v>
      </c>
      <c r="C88" s="84" t="s">
        <v>186</v>
      </c>
      <c r="D88" s="84" t="s">
        <v>124</v>
      </c>
      <c r="E88" s="104">
        <v>762.5</v>
      </c>
      <c r="F88" s="104">
        <v>1066.4000000000001</v>
      </c>
      <c r="G88" s="104">
        <v>1066.4000000000001</v>
      </c>
      <c r="H88" s="85">
        <v>139.9</v>
      </c>
      <c r="I88" s="85">
        <v>100</v>
      </c>
    </row>
    <row r="89" spans="1:9" s="86" customFormat="1" ht="14.25" x14ac:dyDescent="0.2">
      <c r="A89" s="83" t="s">
        <v>232</v>
      </c>
      <c r="B89" s="84" t="s">
        <v>183</v>
      </c>
      <c r="C89" s="84" t="s">
        <v>186</v>
      </c>
      <c r="D89" s="84" t="s">
        <v>233</v>
      </c>
      <c r="E89" s="104">
        <v>762.5</v>
      </c>
      <c r="F89" s="104">
        <v>1066.4000000000001</v>
      </c>
      <c r="G89" s="104">
        <v>1066.4000000000001</v>
      </c>
      <c r="H89" s="85">
        <v>139.9</v>
      </c>
      <c r="I89" s="85">
        <v>100</v>
      </c>
    </row>
    <row r="90" spans="1:9" x14ac:dyDescent="0.25">
      <c r="A90" s="79" t="s">
        <v>187</v>
      </c>
      <c r="B90" s="79"/>
      <c r="C90" s="79"/>
      <c r="D90" s="79"/>
      <c r="E90" s="56">
        <f>E14</f>
        <v>2496.4</v>
      </c>
      <c r="F90" s="56">
        <f>F14</f>
        <v>3386.17</v>
      </c>
      <c r="G90" s="56">
        <f>G14</f>
        <v>3183.43</v>
      </c>
      <c r="H90" s="56">
        <f>H14</f>
        <v>127.5</v>
      </c>
      <c r="I90" s="56">
        <f>I14</f>
        <v>94</v>
      </c>
    </row>
    <row r="91" spans="1:9" ht="24" customHeight="1" x14ac:dyDescent="0.25">
      <c r="A91" s="105" t="s">
        <v>188</v>
      </c>
      <c r="B91" s="105"/>
      <c r="C91" s="105"/>
      <c r="D91" s="105"/>
      <c r="E91" s="82"/>
      <c r="F91" s="56"/>
      <c r="G91" s="82"/>
      <c r="H91" s="56" t="str">
        <f>IF(G91&lt;&gt;0,IF(E91&lt;&gt;0,ROUND(100*G91/E91,1),""),"")</f>
        <v/>
      </c>
      <c r="I91" s="56" t="str">
        <f>IF(G91&lt;&gt;0,IF(F91&lt;&gt;0,ROUND(100*G91/F91,1),""),"")</f>
        <v/>
      </c>
    </row>
    <row r="92" spans="1:9" x14ac:dyDescent="0.25">
      <c r="A92" s="79" t="s">
        <v>189</v>
      </c>
      <c r="B92" s="79"/>
      <c r="C92" s="79"/>
      <c r="D92" s="79"/>
      <c r="E92" s="56">
        <f>E90+E91</f>
        <v>2496.4</v>
      </c>
      <c r="F92" s="56">
        <f>F90+F91</f>
        <v>3386.17</v>
      </c>
      <c r="G92" s="56">
        <f>G90+G91</f>
        <v>3183.43</v>
      </c>
      <c r="H92" s="56">
        <f>IF(G92&lt;&gt;0,IF(E92&lt;&gt;0,ROUND(100*G92/E92,1),""),"")</f>
        <v>127.5</v>
      </c>
      <c r="I92" s="56">
        <f>IF(G92&lt;&gt;0,IF(F92&lt;&gt;0,ROUND(100*G92/F92,1),""),"")</f>
        <v>94</v>
      </c>
    </row>
  </sheetData>
  <mergeCells count="3"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25.5703125" customWidth="1"/>
    <col min="2" max="2" width="32.7109375" style="107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106"/>
      <c r="C1" s="175" t="s">
        <v>289</v>
      </c>
      <c r="D1" s="175"/>
    </row>
    <row r="2" spans="1:4" x14ac:dyDescent="0.25">
      <c r="B2" s="106"/>
      <c r="C2" s="175" t="s">
        <v>1</v>
      </c>
      <c r="D2" s="175"/>
    </row>
    <row r="3" spans="1:4" x14ac:dyDescent="0.25">
      <c r="B3" s="175" t="s">
        <v>253</v>
      </c>
      <c r="C3" s="175"/>
      <c r="D3" s="175"/>
    </row>
    <row r="4" spans="1:4" x14ac:dyDescent="0.25">
      <c r="B4" s="106"/>
      <c r="C4" s="175" t="s">
        <v>290</v>
      </c>
      <c r="D4" s="175"/>
    </row>
    <row r="6" spans="1:4" ht="48" customHeight="1" x14ac:dyDescent="0.25">
      <c r="A6" s="176" t="s">
        <v>282</v>
      </c>
      <c r="B6" s="176"/>
      <c r="C6" s="176"/>
      <c r="D6" s="176"/>
    </row>
    <row r="9" spans="1:4" x14ac:dyDescent="0.25">
      <c r="D9" s="14" t="s">
        <v>191</v>
      </c>
    </row>
    <row r="10" spans="1:4" ht="15" customHeight="1" x14ac:dyDescent="0.25">
      <c r="A10" s="173" t="s">
        <v>254</v>
      </c>
      <c r="B10" s="173" t="s">
        <v>6</v>
      </c>
      <c r="C10" s="173" t="s">
        <v>255</v>
      </c>
      <c r="D10" s="173" t="s">
        <v>256</v>
      </c>
    </row>
    <row r="11" spans="1:4" x14ac:dyDescent="0.25">
      <c r="A11" s="174"/>
      <c r="B11" s="174"/>
      <c r="C11" s="174"/>
      <c r="D11" s="174"/>
    </row>
    <row r="12" spans="1:4" s="110" customFormat="1" ht="12.75" x14ac:dyDescent="0.2">
      <c r="A12" s="108"/>
      <c r="B12" s="109" t="s">
        <v>257</v>
      </c>
      <c r="C12" s="108">
        <f>C13+C16</f>
        <v>42.760000000000218</v>
      </c>
      <c r="D12" s="108">
        <f>D17+D18</f>
        <v>-165.33000000000038</v>
      </c>
    </row>
    <row r="13" spans="1:4" s="113" customFormat="1" ht="38.25" x14ac:dyDescent="0.2">
      <c r="A13" s="111" t="s">
        <v>258</v>
      </c>
      <c r="B13" s="112" t="s">
        <v>259</v>
      </c>
      <c r="C13" s="111">
        <f>C14+C15</f>
        <v>0</v>
      </c>
      <c r="D13" s="111">
        <f>D14+D15</f>
        <v>0</v>
      </c>
    </row>
    <row r="14" spans="1:4" ht="45" x14ac:dyDescent="0.25">
      <c r="A14" s="114" t="s">
        <v>260</v>
      </c>
      <c r="B14" s="115" t="s">
        <v>261</v>
      </c>
      <c r="C14" s="114"/>
      <c r="D14" s="114"/>
    </row>
    <row r="15" spans="1:4" ht="45" x14ac:dyDescent="0.25">
      <c r="A15" s="114" t="s">
        <v>262</v>
      </c>
      <c r="B15" s="115" t="s">
        <v>263</v>
      </c>
      <c r="C15" s="114"/>
      <c r="D15" s="114">
        <v>0</v>
      </c>
    </row>
    <row r="16" spans="1:4" s="113" customFormat="1" ht="12.75" x14ac:dyDescent="0.2">
      <c r="A16" s="111" t="s">
        <v>264</v>
      </c>
      <c r="B16" s="112" t="s">
        <v>265</v>
      </c>
      <c r="C16" s="116">
        <f>C17+C18</f>
        <v>42.760000000000218</v>
      </c>
      <c r="D16" s="111">
        <v>0</v>
      </c>
    </row>
    <row r="17" spans="1:4" ht="30" x14ac:dyDescent="0.25">
      <c r="A17" s="114" t="s">
        <v>266</v>
      </c>
      <c r="B17" s="115" t="s">
        <v>267</v>
      </c>
      <c r="C17" s="114">
        <v>-3343.41</v>
      </c>
      <c r="D17" s="114">
        <v>-3348.76</v>
      </c>
    </row>
    <row r="18" spans="1:4" ht="30" x14ac:dyDescent="0.25">
      <c r="A18" s="114" t="s">
        <v>268</v>
      </c>
      <c r="B18" s="115" t="s">
        <v>269</v>
      </c>
      <c r="C18" s="117">
        <v>3386.17</v>
      </c>
      <c r="D18" s="114">
        <v>3183.43</v>
      </c>
    </row>
  </sheetData>
  <mergeCells count="9">
    <mergeCell ref="A10:A11"/>
    <mergeCell ref="B10:B11"/>
    <mergeCell ref="C10:C11"/>
    <mergeCell ref="D10:D11"/>
    <mergeCell ref="C1:D1"/>
    <mergeCell ref="C2:D2"/>
    <mergeCell ref="B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view="pageBreakPreview" zoomScaleNormal="100" zoomScaleSheetLayoutView="100" workbookViewId="0">
      <selection activeCell="B26" sqref="B26"/>
    </sheetView>
  </sheetViews>
  <sheetFormatPr defaultRowHeight="15" x14ac:dyDescent="0.25"/>
  <cols>
    <col min="1" max="1" width="4.42578125" style="118" customWidth="1"/>
    <col min="2" max="2" width="67.42578125" style="118" customWidth="1"/>
    <col min="3" max="3" width="10.42578125" style="118" customWidth="1"/>
    <col min="4" max="4" width="19.5703125" style="118" customWidth="1"/>
    <col min="5" max="256" width="9.140625" style="118"/>
    <col min="257" max="257" width="4.42578125" style="118" customWidth="1"/>
    <col min="258" max="258" width="67.42578125" style="118" customWidth="1"/>
    <col min="259" max="259" width="0" style="118" hidden="1" customWidth="1"/>
    <col min="260" max="260" width="10.42578125" style="118" customWidth="1"/>
    <col min="261" max="512" width="9.140625" style="118"/>
    <col min="513" max="513" width="4.42578125" style="118" customWidth="1"/>
    <col min="514" max="514" width="67.42578125" style="118" customWidth="1"/>
    <col min="515" max="515" width="0" style="118" hidden="1" customWidth="1"/>
    <col min="516" max="516" width="10.42578125" style="118" customWidth="1"/>
    <col min="517" max="768" width="9.140625" style="118"/>
    <col min="769" max="769" width="4.42578125" style="118" customWidth="1"/>
    <col min="770" max="770" width="67.42578125" style="118" customWidth="1"/>
    <col min="771" max="771" width="0" style="118" hidden="1" customWidth="1"/>
    <col min="772" max="772" width="10.42578125" style="118" customWidth="1"/>
    <col min="773" max="1024" width="9.140625" style="118"/>
    <col min="1025" max="1025" width="4.42578125" style="118" customWidth="1"/>
    <col min="1026" max="1026" width="67.42578125" style="118" customWidth="1"/>
    <col min="1027" max="1027" width="0" style="118" hidden="1" customWidth="1"/>
    <col min="1028" max="1028" width="10.42578125" style="118" customWidth="1"/>
    <col min="1029" max="1280" width="9.140625" style="118"/>
    <col min="1281" max="1281" width="4.42578125" style="118" customWidth="1"/>
    <col min="1282" max="1282" width="67.42578125" style="118" customWidth="1"/>
    <col min="1283" max="1283" width="0" style="118" hidden="1" customWidth="1"/>
    <col min="1284" max="1284" width="10.42578125" style="118" customWidth="1"/>
    <col min="1285" max="1536" width="9.140625" style="118"/>
    <col min="1537" max="1537" width="4.42578125" style="118" customWidth="1"/>
    <col min="1538" max="1538" width="67.42578125" style="118" customWidth="1"/>
    <col min="1539" max="1539" width="0" style="118" hidden="1" customWidth="1"/>
    <col min="1540" max="1540" width="10.42578125" style="118" customWidth="1"/>
    <col min="1541" max="1792" width="9.140625" style="118"/>
    <col min="1793" max="1793" width="4.42578125" style="118" customWidth="1"/>
    <col min="1794" max="1794" width="67.42578125" style="118" customWidth="1"/>
    <col min="1795" max="1795" width="0" style="118" hidden="1" customWidth="1"/>
    <col min="1796" max="1796" width="10.42578125" style="118" customWidth="1"/>
    <col min="1797" max="2048" width="9.140625" style="118"/>
    <col min="2049" max="2049" width="4.42578125" style="118" customWidth="1"/>
    <col min="2050" max="2050" width="67.42578125" style="118" customWidth="1"/>
    <col min="2051" max="2051" width="0" style="118" hidden="1" customWidth="1"/>
    <col min="2052" max="2052" width="10.42578125" style="118" customWidth="1"/>
    <col min="2053" max="2304" width="9.140625" style="118"/>
    <col min="2305" max="2305" width="4.42578125" style="118" customWidth="1"/>
    <col min="2306" max="2306" width="67.42578125" style="118" customWidth="1"/>
    <col min="2307" max="2307" width="0" style="118" hidden="1" customWidth="1"/>
    <col min="2308" max="2308" width="10.42578125" style="118" customWidth="1"/>
    <col min="2309" max="2560" width="9.140625" style="118"/>
    <col min="2561" max="2561" width="4.42578125" style="118" customWidth="1"/>
    <col min="2562" max="2562" width="67.42578125" style="118" customWidth="1"/>
    <col min="2563" max="2563" width="0" style="118" hidden="1" customWidth="1"/>
    <col min="2564" max="2564" width="10.42578125" style="118" customWidth="1"/>
    <col min="2565" max="2816" width="9.140625" style="118"/>
    <col min="2817" max="2817" width="4.42578125" style="118" customWidth="1"/>
    <col min="2818" max="2818" width="67.42578125" style="118" customWidth="1"/>
    <col min="2819" max="2819" width="0" style="118" hidden="1" customWidth="1"/>
    <col min="2820" max="2820" width="10.42578125" style="118" customWidth="1"/>
    <col min="2821" max="3072" width="9.140625" style="118"/>
    <col min="3073" max="3073" width="4.42578125" style="118" customWidth="1"/>
    <col min="3074" max="3074" width="67.42578125" style="118" customWidth="1"/>
    <col min="3075" max="3075" width="0" style="118" hidden="1" customWidth="1"/>
    <col min="3076" max="3076" width="10.42578125" style="118" customWidth="1"/>
    <col min="3077" max="3328" width="9.140625" style="118"/>
    <col min="3329" max="3329" width="4.42578125" style="118" customWidth="1"/>
    <col min="3330" max="3330" width="67.42578125" style="118" customWidth="1"/>
    <col min="3331" max="3331" width="0" style="118" hidden="1" customWidth="1"/>
    <col min="3332" max="3332" width="10.42578125" style="118" customWidth="1"/>
    <col min="3333" max="3584" width="9.140625" style="118"/>
    <col min="3585" max="3585" width="4.42578125" style="118" customWidth="1"/>
    <col min="3586" max="3586" width="67.42578125" style="118" customWidth="1"/>
    <col min="3587" max="3587" width="0" style="118" hidden="1" customWidth="1"/>
    <col min="3588" max="3588" width="10.42578125" style="118" customWidth="1"/>
    <col min="3589" max="3840" width="9.140625" style="118"/>
    <col min="3841" max="3841" width="4.42578125" style="118" customWidth="1"/>
    <col min="3842" max="3842" width="67.42578125" style="118" customWidth="1"/>
    <col min="3843" max="3843" width="0" style="118" hidden="1" customWidth="1"/>
    <col min="3844" max="3844" width="10.42578125" style="118" customWidth="1"/>
    <col min="3845" max="4096" width="9.140625" style="118"/>
    <col min="4097" max="4097" width="4.42578125" style="118" customWidth="1"/>
    <col min="4098" max="4098" width="67.42578125" style="118" customWidth="1"/>
    <col min="4099" max="4099" width="0" style="118" hidden="1" customWidth="1"/>
    <col min="4100" max="4100" width="10.42578125" style="118" customWidth="1"/>
    <col min="4101" max="4352" width="9.140625" style="118"/>
    <col min="4353" max="4353" width="4.42578125" style="118" customWidth="1"/>
    <col min="4354" max="4354" width="67.42578125" style="118" customWidth="1"/>
    <col min="4355" max="4355" width="0" style="118" hidden="1" customWidth="1"/>
    <col min="4356" max="4356" width="10.42578125" style="118" customWidth="1"/>
    <col min="4357" max="4608" width="9.140625" style="118"/>
    <col min="4609" max="4609" width="4.42578125" style="118" customWidth="1"/>
    <col min="4610" max="4610" width="67.42578125" style="118" customWidth="1"/>
    <col min="4611" max="4611" width="0" style="118" hidden="1" customWidth="1"/>
    <col min="4612" max="4612" width="10.42578125" style="118" customWidth="1"/>
    <col min="4613" max="4864" width="9.140625" style="118"/>
    <col min="4865" max="4865" width="4.42578125" style="118" customWidth="1"/>
    <col min="4866" max="4866" width="67.42578125" style="118" customWidth="1"/>
    <col min="4867" max="4867" width="0" style="118" hidden="1" customWidth="1"/>
    <col min="4868" max="4868" width="10.42578125" style="118" customWidth="1"/>
    <col min="4869" max="5120" width="9.140625" style="118"/>
    <col min="5121" max="5121" width="4.42578125" style="118" customWidth="1"/>
    <col min="5122" max="5122" width="67.42578125" style="118" customWidth="1"/>
    <col min="5123" max="5123" width="0" style="118" hidden="1" customWidth="1"/>
    <col min="5124" max="5124" width="10.42578125" style="118" customWidth="1"/>
    <col min="5125" max="5376" width="9.140625" style="118"/>
    <col min="5377" max="5377" width="4.42578125" style="118" customWidth="1"/>
    <col min="5378" max="5378" width="67.42578125" style="118" customWidth="1"/>
    <col min="5379" max="5379" width="0" style="118" hidden="1" customWidth="1"/>
    <col min="5380" max="5380" width="10.42578125" style="118" customWidth="1"/>
    <col min="5381" max="5632" width="9.140625" style="118"/>
    <col min="5633" max="5633" width="4.42578125" style="118" customWidth="1"/>
    <col min="5634" max="5634" width="67.42578125" style="118" customWidth="1"/>
    <col min="5635" max="5635" width="0" style="118" hidden="1" customWidth="1"/>
    <col min="5636" max="5636" width="10.42578125" style="118" customWidth="1"/>
    <col min="5637" max="5888" width="9.140625" style="118"/>
    <col min="5889" max="5889" width="4.42578125" style="118" customWidth="1"/>
    <col min="5890" max="5890" width="67.42578125" style="118" customWidth="1"/>
    <col min="5891" max="5891" width="0" style="118" hidden="1" customWidth="1"/>
    <col min="5892" max="5892" width="10.42578125" style="118" customWidth="1"/>
    <col min="5893" max="6144" width="9.140625" style="118"/>
    <col min="6145" max="6145" width="4.42578125" style="118" customWidth="1"/>
    <col min="6146" max="6146" width="67.42578125" style="118" customWidth="1"/>
    <col min="6147" max="6147" width="0" style="118" hidden="1" customWidth="1"/>
    <col min="6148" max="6148" width="10.42578125" style="118" customWidth="1"/>
    <col min="6149" max="6400" width="9.140625" style="118"/>
    <col min="6401" max="6401" width="4.42578125" style="118" customWidth="1"/>
    <col min="6402" max="6402" width="67.42578125" style="118" customWidth="1"/>
    <col min="6403" max="6403" width="0" style="118" hidden="1" customWidth="1"/>
    <col min="6404" max="6404" width="10.42578125" style="118" customWidth="1"/>
    <col min="6405" max="6656" width="9.140625" style="118"/>
    <col min="6657" max="6657" width="4.42578125" style="118" customWidth="1"/>
    <col min="6658" max="6658" width="67.42578125" style="118" customWidth="1"/>
    <col min="6659" max="6659" width="0" style="118" hidden="1" customWidth="1"/>
    <col min="6660" max="6660" width="10.42578125" style="118" customWidth="1"/>
    <col min="6661" max="6912" width="9.140625" style="118"/>
    <col min="6913" max="6913" width="4.42578125" style="118" customWidth="1"/>
    <col min="6914" max="6914" width="67.42578125" style="118" customWidth="1"/>
    <col min="6915" max="6915" width="0" style="118" hidden="1" customWidth="1"/>
    <col min="6916" max="6916" width="10.42578125" style="118" customWidth="1"/>
    <col min="6917" max="7168" width="9.140625" style="118"/>
    <col min="7169" max="7169" width="4.42578125" style="118" customWidth="1"/>
    <col min="7170" max="7170" width="67.42578125" style="118" customWidth="1"/>
    <col min="7171" max="7171" width="0" style="118" hidden="1" customWidth="1"/>
    <col min="7172" max="7172" width="10.42578125" style="118" customWidth="1"/>
    <col min="7173" max="7424" width="9.140625" style="118"/>
    <col min="7425" max="7425" width="4.42578125" style="118" customWidth="1"/>
    <col min="7426" max="7426" width="67.42578125" style="118" customWidth="1"/>
    <col min="7427" max="7427" width="0" style="118" hidden="1" customWidth="1"/>
    <col min="7428" max="7428" width="10.42578125" style="118" customWidth="1"/>
    <col min="7429" max="7680" width="9.140625" style="118"/>
    <col min="7681" max="7681" width="4.42578125" style="118" customWidth="1"/>
    <col min="7682" max="7682" width="67.42578125" style="118" customWidth="1"/>
    <col min="7683" max="7683" width="0" style="118" hidden="1" customWidth="1"/>
    <col min="7684" max="7684" width="10.42578125" style="118" customWidth="1"/>
    <col min="7685" max="7936" width="9.140625" style="118"/>
    <col min="7937" max="7937" width="4.42578125" style="118" customWidth="1"/>
    <col min="7938" max="7938" width="67.42578125" style="118" customWidth="1"/>
    <col min="7939" max="7939" width="0" style="118" hidden="1" customWidth="1"/>
    <col min="7940" max="7940" width="10.42578125" style="118" customWidth="1"/>
    <col min="7941" max="8192" width="9.140625" style="118"/>
    <col min="8193" max="8193" width="4.42578125" style="118" customWidth="1"/>
    <col min="8194" max="8194" width="67.42578125" style="118" customWidth="1"/>
    <col min="8195" max="8195" width="0" style="118" hidden="1" customWidth="1"/>
    <col min="8196" max="8196" width="10.42578125" style="118" customWidth="1"/>
    <col min="8197" max="8448" width="9.140625" style="118"/>
    <col min="8449" max="8449" width="4.42578125" style="118" customWidth="1"/>
    <col min="8450" max="8450" width="67.42578125" style="118" customWidth="1"/>
    <col min="8451" max="8451" width="0" style="118" hidden="1" customWidth="1"/>
    <col min="8452" max="8452" width="10.42578125" style="118" customWidth="1"/>
    <col min="8453" max="8704" width="9.140625" style="118"/>
    <col min="8705" max="8705" width="4.42578125" style="118" customWidth="1"/>
    <col min="8706" max="8706" width="67.42578125" style="118" customWidth="1"/>
    <col min="8707" max="8707" width="0" style="118" hidden="1" customWidth="1"/>
    <col min="8708" max="8708" width="10.42578125" style="118" customWidth="1"/>
    <col min="8709" max="8960" width="9.140625" style="118"/>
    <col min="8961" max="8961" width="4.42578125" style="118" customWidth="1"/>
    <col min="8962" max="8962" width="67.42578125" style="118" customWidth="1"/>
    <col min="8963" max="8963" width="0" style="118" hidden="1" customWidth="1"/>
    <col min="8964" max="8964" width="10.42578125" style="118" customWidth="1"/>
    <col min="8965" max="9216" width="9.140625" style="118"/>
    <col min="9217" max="9217" width="4.42578125" style="118" customWidth="1"/>
    <col min="9218" max="9218" width="67.42578125" style="118" customWidth="1"/>
    <col min="9219" max="9219" width="0" style="118" hidden="1" customWidth="1"/>
    <col min="9220" max="9220" width="10.42578125" style="118" customWidth="1"/>
    <col min="9221" max="9472" width="9.140625" style="118"/>
    <col min="9473" max="9473" width="4.42578125" style="118" customWidth="1"/>
    <col min="9474" max="9474" width="67.42578125" style="118" customWidth="1"/>
    <col min="9475" max="9475" width="0" style="118" hidden="1" customWidth="1"/>
    <col min="9476" max="9476" width="10.42578125" style="118" customWidth="1"/>
    <col min="9477" max="9728" width="9.140625" style="118"/>
    <col min="9729" max="9729" width="4.42578125" style="118" customWidth="1"/>
    <col min="9730" max="9730" width="67.42578125" style="118" customWidth="1"/>
    <col min="9731" max="9731" width="0" style="118" hidden="1" customWidth="1"/>
    <col min="9732" max="9732" width="10.42578125" style="118" customWidth="1"/>
    <col min="9733" max="9984" width="9.140625" style="118"/>
    <col min="9985" max="9985" width="4.42578125" style="118" customWidth="1"/>
    <col min="9986" max="9986" width="67.42578125" style="118" customWidth="1"/>
    <col min="9987" max="9987" width="0" style="118" hidden="1" customWidth="1"/>
    <col min="9988" max="9988" width="10.42578125" style="118" customWidth="1"/>
    <col min="9989" max="10240" width="9.140625" style="118"/>
    <col min="10241" max="10241" width="4.42578125" style="118" customWidth="1"/>
    <col min="10242" max="10242" width="67.42578125" style="118" customWidth="1"/>
    <col min="10243" max="10243" width="0" style="118" hidden="1" customWidth="1"/>
    <col min="10244" max="10244" width="10.42578125" style="118" customWidth="1"/>
    <col min="10245" max="10496" width="9.140625" style="118"/>
    <col min="10497" max="10497" width="4.42578125" style="118" customWidth="1"/>
    <col min="10498" max="10498" width="67.42578125" style="118" customWidth="1"/>
    <col min="10499" max="10499" width="0" style="118" hidden="1" customWidth="1"/>
    <col min="10500" max="10500" width="10.42578125" style="118" customWidth="1"/>
    <col min="10501" max="10752" width="9.140625" style="118"/>
    <col min="10753" max="10753" width="4.42578125" style="118" customWidth="1"/>
    <col min="10754" max="10754" width="67.42578125" style="118" customWidth="1"/>
    <col min="10755" max="10755" width="0" style="118" hidden="1" customWidth="1"/>
    <col min="10756" max="10756" width="10.42578125" style="118" customWidth="1"/>
    <col min="10757" max="11008" width="9.140625" style="118"/>
    <col min="11009" max="11009" width="4.42578125" style="118" customWidth="1"/>
    <col min="11010" max="11010" width="67.42578125" style="118" customWidth="1"/>
    <col min="11011" max="11011" width="0" style="118" hidden="1" customWidth="1"/>
    <col min="11012" max="11012" width="10.42578125" style="118" customWidth="1"/>
    <col min="11013" max="11264" width="9.140625" style="118"/>
    <col min="11265" max="11265" width="4.42578125" style="118" customWidth="1"/>
    <col min="11266" max="11266" width="67.42578125" style="118" customWidth="1"/>
    <col min="11267" max="11267" width="0" style="118" hidden="1" customWidth="1"/>
    <col min="11268" max="11268" width="10.42578125" style="118" customWidth="1"/>
    <col min="11269" max="11520" width="9.140625" style="118"/>
    <col min="11521" max="11521" width="4.42578125" style="118" customWidth="1"/>
    <col min="11522" max="11522" width="67.42578125" style="118" customWidth="1"/>
    <col min="11523" max="11523" width="0" style="118" hidden="1" customWidth="1"/>
    <col min="11524" max="11524" width="10.42578125" style="118" customWidth="1"/>
    <col min="11525" max="11776" width="9.140625" style="118"/>
    <col min="11777" max="11777" width="4.42578125" style="118" customWidth="1"/>
    <col min="11778" max="11778" width="67.42578125" style="118" customWidth="1"/>
    <col min="11779" max="11779" width="0" style="118" hidden="1" customWidth="1"/>
    <col min="11780" max="11780" width="10.42578125" style="118" customWidth="1"/>
    <col min="11781" max="12032" width="9.140625" style="118"/>
    <col min="12033" max="12033" width="4.42578125" style="118" customWidth="1"/>
    <col min="12034" max="12034" width="67.42578125" style="118" customWidth="1"/>
    <col min="12035" max="12035" width="0" style="118" hidden="1" customWidth="1"/>
    <col min="12036" max="12036" width="10.42578125" style="118" customWidth="1"/>
    <col min="12037" max="12288" width="9.140625" style="118"/>
    <col min="12289" max="12289" width="4.42578125" style="118" customWidth="1"/>
    <col min="12290" max="12290" width="67.42578125" style="118" customWidth="1"/>
    <col min="12291" max="12291" width="0" style="118" hidden="1" customWidth="1"/>
    <col min="12292" max="12292" width="10.42578125" style="118" customWidth="1"/>
    <col min="12293" max="12544" width="9.140625" style="118"/>
    <col min="12545" max="12545" width="4.42578125" style="118" customWidth="1"/>
    <col min="12546" max="12546" width="67.42578125" style="118" customWidth="1"/>
    <col min="12547" max="12547" width="0" style="118" hidden="1" customWidth="1"/>
    <col min="12548" max="12548" width="10.42578125" style="118" customWidth="1"/>
    <col min="12549" max="12800" width="9.140625" style="118"/>
    <col min="12801" max="12801" width="4.42578125" style="118" customWidth="1"/>
    <col min="12802" max="12802" width="67.42578125" style="118" customWidth="1"/>
    <col min="12803" max="12803" width="0" style="118" hidden="1" customWidth="1"/>
    <col min="12804" max="12804" width="10.42578125" style="118" customWidth="1"/>
    <col min="12805" max="13056" width="9.140625" style="118"/>
    <col min="13057" max="13057" width="4.42578125" style="118" customWidth="1"/>
    <col min="13058" max="13058" width="67.42578125" style="118" customWidth="1"/>
    <col min="13059" max="13059" width="0" style="118" hidden="1" customWidth="1"/>
    <col min="13060" max="13060" width="10.42578125" style="118" customWidth="1"/>
    <col min="13061" max="13312" width="9.140625" style="118"/>
    <col min="13313" max="13313" width="4.42578125" style="118" customWidth="1"/>
    <col min="13314" max="13314" width="67.42578125" style="118" customWidth="1"/>
    <col min="13315" max="13315" width="0" style="118" hidden="1" customWidth="1"/>
    <col min="13316" max="13316" width="10.42578125" style="118" customWidth="1"/>
    <col min="13317" max="13568" width="9.140625" style="118"/>
    <col min="13569" max="13569" width="4.42578125" style="118" customWidth="1"/>
    <col min="13570" max="13570" width="67.42578125" style="118" customWidth="1"/>
    <col min="13571" max="13571" width="0" style="118" hidden="1" customWidth="1"/>
    <col min="13572" max="13572" width="10.42578125" style="118" customWidth="1"/>
    <col min="13573" max="13824" width="9.140625" style="118"/>
    <col min="13825" max="13825" width="4.42578125" style="118" customWidth="1"/>
    <col min="13826" max="13826" width="67.42578125" style="118" customWidth="1"/>
    <col min="13827" max="13827" width="0" style="118" hidden="1" customWidth="1"/>
    <col min="13828" max="13828" width="10.42578125" style="118" customWidth="1"/>
    <col min="13829" max="14080" width="9.140625" style="118"/>
    <col min="14081" max="14081" width="4.42578125" style="118" customWidth="1"/>
    <col min="14082" max="14082" width="67.42578125" style="118" customWidth="1"/>
    <col min="14083" max="14083" width="0" style="118" hidden="1" customWidth="1"/>
    <col min="14084" max="14084" width="10.42578125" style="118" customWidth="1"/>
    <col min="14085" max="14336" width="9.140625" style="118"/>
    <col min="14337" max="14337" width="4.42578125" style="118" customWidth="1"/>
    <col min="14338" max="14338" width="67.42578125" style="118" customWidth="1"/>
    <col min="14339" max="14339" width="0" style="118" hidden="1" customWidth="1"/>
    <col min="14340" max="14340" width="10.42578125" style="118" customWidth="1"/>
    <col min="14341" max="14592" width="9.140625" style="118"/>
    <col min="14593" max="14593" width="4.42578125" style="118" customWidth="1"/>
    <col min="14594" max="14594" width="67.42578125" style="118" customWidth="1"/>
    <col min="14595" max="14595" width="0" style="118" hidden="1" customWidth="1"/>
    <col min="14596" max="14596" width="10.42578125" style="118" customWidth="1"/>
    <col min="14597" max="14848" width="9.140625" style="118"/>
    <col min="14849" max="14849" width="4.42578125" style="118" customWidth="1"/>
    <col min="14850" max="14850" width="67.42578125" style="118" customWidth="1"/>
    <col min="14851" max="14851" width="0" style="118" hidden="1" customWidth="1"/>
    <col min="14852" max="14852" width="10.42578125" style="118" customWidth="1"/>
    <col min="14853" max="15104" width="9.140625" style="118"/>
    <col min="15105" max="15105" width="4.42578125" style="118" customWidth="1"/>
    <col min="15106" max="15106" width="67.42578125" style="118" customWidth="1"/>
    <col min="15107" max="15107" width="0" style="118" hidden="1" customWidth="1"/>
    <col min="15108" max="15108" width="10.42578125" style="118" customWidth="1"/>
    <col min="15109" max="15360" width="9.140625" style="118"/>
    <col min="15361" max="15361" width="4.42578125" style="118" customWidth="1"/>
    <col min="15362" max="15362" width="67.42578125" style="118" customWidth="1"/>
    <col min="15363" max="15363" width="0" style="118" hidden="1" customWidth="1"/>
    <col min="15364" max="15364" width="10.42578125" style="118" customWidth="1"/>
    <col min="15365" max="15616" width="9.140625" style="118"/>
    <col min="15617" max="15617" width="4.42578125" style="118" customWidth="1"/>
    <col min="15618" max="15618" width="67.42578125" style="118" customWidth="1"/>
    <col min="15619" max="15619" width="0" style="118" hidden="1" customWidth="1"/>
    <col min="15620" max="15620" width="10.42578125" style="118" customWidth="1"/>
    <col min="15621" max="15872" width="9.140625" style="118"/>
    <col min="15873" max="15873" width="4.42578125" style="118" customWidth="1"/>
    <col min="15874" max="15874" width="67.42578125" style="118" customWidth="1"/>
    <col min="15875" max="15875" width="0" style="118" hidden="1" customWidth="1"/>
    <col min="15876" max="15876" width="10.42578125" style="118" customWidth="1"/>
    <col min="15877" max="16128" width="9.140625" style="118"/>
    <col min="16129" max="16129" width="4.42578125" style="118" customWidth="1"/>
    <col min="16130" max="16130" width="67.42578125" style="118" customWidth="1"/>
    <col min="16131" max="16131" width="0" style="118" hidden="1" customWidth="1"/>
    <col min="16132" max="16132" width="10.42578125" style="118" customWidth="1"/>
    <col min="16133" max="16384" width="9.140625" style="118"/>
  </cols>
  <sheetData>
    <row r="1" spans="1:4" x14ac:dyDescent="0.25">
      <c r="D1" s="119" t="s">
        <v>291</v>
      </c>
    </row>
    <row r="2" spans="1:4" x14ac:dyDescent="0.25">
      <c r="D2" s="119" t="s">
        <v>279</v>
      </c>
    </row>
    <row r="3" spans="1:4" x14ac:dyDescent="0.25">
      <c r="D3" s="119" t="s">
        <v>270</v>
      </c>
    </row>
    <row r="4" spans="1:4" x14ac:dyDescent="0.25">
      <c r="B4" s="180"/>
      <c r="C4" s="181">
        <v>42069</v>
      </c>
      <c r="D4" s="119" t="s">
        <v>292</v>
      </c>
    </row>
    <row r="6" spans="1:4" ht="28.5" x14ac:dyDescent="0.25">
      <c r="B6" s="120" t="s">
        <v>278</v>
      </c>
    </row>
    <row r="9" spans="1:4" x14ac:dyDescent="0.25">
      <c r="D9" s="118" t="s">
        <v>271</v>
      </c>
    </row>
    <row r="10" spans="1:4" ht="28.5" x14ac:dyDescent="0.25">
      <c r="A10" s="121" t="s">
        <v>272</v>
      </c>
      <c r="B10" s="122" t="s">
        <v>6</v>
      </c>
      <c r="C10" s="121" t="s">
        <v>280</v>
      </c>
      <c r="D10" s="121" t="s">
        <v>281</v>
      </c>
    </row>
    <row r="11" spans="1:4" x14ac:dyDescent="0.25">
      <c r="A11" s="177" t="s">
        <v>273</v>
      </c>
      <c r="B11" s="177"/>
      <c r="C11" s="177"/>
      <c r="D11" s="177"/>
    </row>
    <row r="12" spans="1:4" ht="75" x14ac:dyDescent="0.25">
      <c r="A12" s="123">
        <v>1</v>
      </c>
      <c r="B12" s="124" t="s">
        <v>274</v>
      </c>
      <c r="C12" s="123">
        <v>965</v>
      </c>
      <c r="D12" s="123">
        <v>802.4</v>
      </c>
    </row>
    <row r="13" spans="1:4" x14ac:dyDescent="0.25">
      <c r="A13" s="123"/>
      <c r="B13" s="125" t="s">
        <v>275</v>
      </c>
      <c r="C13" s="123">
        <v>965</v>
      </c>
      <c r="D13" s="125">
        <v>802.4</v>
      </c>
    </row>
    <row r="14" spans="1:4" x14ac:dyDescent="0.25">
      <c r="A14" s="177" t="s">
        <v>276</v>
      </c>
      <c r="B14" s="177"/>
      <c r="C14" s="177"/>
      <c r="D14" s="177"/>
    </row>
    <row r="15" spans="1:4" ht="30" x14ac:dyDescent="0.25">
      <c r="A15" s="123">
        <v>1</v>
      </c>
      <c r="B15" s="124" t="s">
        <v>277</v>
      </c>
      <c r="C15" s="123">
        <v>965</v>
      </c>
      <c r="D15" s="123">
        <v>599.79999999999995</v>
      </c>
    </row>
    <row r="16" spans="1:4" x14ac:dyDescent="0.25">
      <c r="A16" s="123"/>
      <c r="B16" s="125" t="s">
        <v>189</v>
      </c>
      <c r="C16" s="123">
        <v>965</v>
      </c>
      <c r="D16" s="125">
        <v>599.79999999999995</v>
      </c>
    </row>
  </sheetData>
  <mergeCells count="2">
    <mergeCell ref="A11:D11"/>
    <mergeCell ref="A14:D1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2015-03-18T10:15:44Z</dcterms:modified>
</cp:coreProperties>
</file>